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8"/>
  </bookViews>
  <sheets>
    <sheet name="0180" sheetId="57" r:id="rId1"/>
    <sheet name="2010" sheetId="60" r:id="rId2"/>
    <sheet name="3104" sheetId="59" r:id="rId3"/>
    <sheet name="3242" sheetId="62" r:id="rId4"/>
    <sheet name="6020" sheetId="56" r:id="rId5"/>
    <sheet name="6030" sheetId="63" r:id="rId6"/>
    <sheet name="6082" sheetId="64" r:id="rId7"/>
    <sheet name="7130" sheetId="61" r:id="rId8"/>
    <sheet name="7461" sheetId="65" r:id="rId9"/>
    <sheet name="8110" sheetId="58" r:id="rId10"/>
    <sheet name="8220" sheetId="66" r:id="rId11"/>
    <sheet name="8240" sheetId="55" r:id="rId12"/>
  </sheets>
  <calcPr calcId="145621"/>
</workbook>
</file>

<file path=xl/calcChain.xml><?xml version="1.0" encoding="utf-8"?>
<calcChain xmlns="http://schemas.openxmlformats.org/spreadsheetml/2006/main">
  <c r="F42" i="63" l="1"/>
  <c r="E42" i="63"/>
  <c r="C42" i="63"/>
  <c r="B42" i="63"/>
  <c r="F16" i="55" l="1"/>
  <c r="E16" i="55"/>
  <c r="E13" i="55"/>
  <c r="D12" i="66"/>
  <c r="E20" i="59"/>
  <c r="F21" i="58"/>
  <c r="E20" i="58"/>
  <c r="F22" i="65" l="1"/>
  <c r="E22" i="65"/>
  <c r="E20" i="61"/>
  <c r="F20" i="64"/>
  <c r="F32" i="63"/>
  <c r="E23" i="63"/>
  <c r="E20" i="56" l="1"/>
  <c r="E21" i="62"/>
  <c r="B42" i="62"/>
  <c r="E20" i="60"/>
  <c r="E21" i="60"/>
  <c r="F22" i="60"/>
  <c r="F42" i="60" s="1"/>
  <c r="C42" i="60"/>
  <c r="B42" i="60"/>
  <c r="E42" i="60" l="1"/>
  <c r="E21" i="57"/>
  <c r="E20" i="57"/>
  <c r="B14" i="66"/>
  <c r="D14" i="66"/>
  <c r="C42" i="65" l="1"/>
  <c r="B42" i="65"/>
  <c r="F42" i="65"/>
  <c r="E21" i="65"/>
  <c r="E42" i="64"/>
  <c r="C42" i="64"/>
  <c r="B42" i="64"/>
  <c r="F42" i="64"/>
  <c r="F30" i="63"/>
  <c r="E28" i="63"/>
  <c r="E26" i="63"/>
  <c r="F25" i="63"/>
  <c r="E24" i="63"/>
  <c r="E22" i="63"/>
  <c r="E21" i="63"/>
  <c r="E20" i="63"/>
  <c r="E42" i="65" l="1"/>
  <c r="F42" i="62" l="1"/>
  <c r="C42" i="62"/>
  <c r="E23" i="62"/>
  <c r="E22" i="62"/>
  <c r="E20" i="62"/>
  <c r="E42" i="62" l="1"/>
  <c r="F42" i="61" l="1"/>
  <c r="C42" i="61"/>
  <c r="B42" i="61"/>
  <c r="E21" i="61"/>
  <c r="E42" i="61"/>
  <c r="F42" i="59" l="1"/>
  <c r="E42" i="59"/>
  <c r="C42" i="59"/>
  <c r="B42" i="59"/>
  <c r="E42" i="58" l="1"/>
  <c r="C42" i="58"/>
  <c r="B42" i="58"/>
  <c r="F42" i="58"/>
  <c r="E42" i="56"/>
  <c r="F42" i="56"/>
  <c r="C42" i="56"/>
  <c r="B42" i="56"/>
  <c r="E42" i="57" l="1"/>
  <c r="F42" i="57"/>
  <c r="C42" i="57"/>
  <c r="B42" i="57"/>
  <c r="B16" i="55" l="1"/>
  <c r="E14" i="55"/>
  <c r="C16" i="55"/>
</calcChain>
</file>

<file path=xl/sharedStrings.xml><?xml version="1.0" encoding="utf-8"?>
<sst xmlns="http://schemas.openxmlformats.org/spreadsheetml/2006/main" count="389" uniqueCount="91">
  <si>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</si>
  <si>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</si>
  <si>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</si>
  <si>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</si>
  <si>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</si>
  <si>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</si>
  <si>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</si>
  <si>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</si>
  <si>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</si>
  <si>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</si>
  <si>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</si>
  <si>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</si>
  <si>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</si>
  <si>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</si>
  <si>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</si>
  <si>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</si>
  <si>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</si>
  <si>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</si>
  <si>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Придбання основних засобів (інша субвенція)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</si>
  <si>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</si>
  <si>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</si>
  <si>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</si>
  <si>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</si>
  <si>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Забезпечення виготовлення технічної документації об'єктів нерухомого майна, проведення оцінки об'єктів нерухомого майна</t>
  </si>
  <si>
    <t>з КПКВК МБ 0110180 Відділу бухгалтерського обліку, планування та звітності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</si>
  <si>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</si>
  <si>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</si>
  <si>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</si>
  <si>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</si>
  <si>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Надання фінансової допомоги на поточні видатки КП Н-Сіверської МТГ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</si>
  <si>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</si>
  <si>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</si>
  <si>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</si>
  <si>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</si>
  <si>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Виготовлення проєктно-кошторисної документації, оплата експертних послуг для системи оповіщення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</si>
  <si>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</si>
  <si>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</si>
  <si>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</si>
  <si>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</si>
  <si>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</si>
  <si>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</si>
  <si>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</si>
  <si>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</si>
  <si>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з КПКВК МБ 0112010 Відділу бухгалтерського обліку, планування та звітності</t>
  </si>
  <si>
    <t>Надяння якісних медичних послуг мешканцям Новгород-Сіверської міської територіальної громади</t>
  </si>
  <si>
    <t>Реалізація громадського бюджету (бюджету участі) у місті</t>
  </si>
  <si>
    <t>Оплата комунальних послуг та енергоносіїв</t>
  </si>
  <si>
    <t>Покращення матеріального забезпечення лікарів</t>
  </si>
  <si>
    <t>з КПКВК МБ 0117130 Відділу бухгалтерського обліку, планування та звітності</t>
  </si>
  <si>
    <t>Управління земельними ресурсами та підвищення ефективності їх використання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</si>
  <si>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</si>
  <si>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</si>
  <si>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</si>
  <si>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з КПКВК МБ 0113242 Відділу бухгалтерського обліку, планування та звітності</t>
  </si>
  <si>
    <t>Надання матеріальної допомоги незахищеним верствам населення та для окремих категорій населення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</si>
  <si>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</si>
  <si>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</si>
  <si>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</si>
  <si>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</si>
  <si>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</si>
  <si>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</si>
  <si>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</si>
  <si>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Надання одноразової матеріальної допомоги громадянам (інша субвенція)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</si>
  <si>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</si>
  <si>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</si>
  <si>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</si>
  <si>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</si>
  <si>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</si>
  <si>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</si>
  <si>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в т.ч. кредиторська заборгованість на початок року</t>
  </si>
  <si>
    <t>Придбання основних засобів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</si>
  <si>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</si>
  <si>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</si>
  <si>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</si>
  <si>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Вокзальна</t>
  </si>
  <si>
    <t>Капітальний ремонт водовідвідної споруди по вул. Шевченка</t>
  </si>
  <si>
    <t>Оприбуткування основних засобів, згідно довідки у натуральній формі</t>
  </si>
  <si>
    <t>з КПКВК МБ 0116082 Відділу бухгалтерського обліку, планування та звітності</t>
  </si>
  <si>
    <t>Придбання житла для окремих категорій населення відповідно до законодавства</t>
  </si>
  <si>
    <t>Придбання службового житла в комунальну власність Новгород-Сіверської міської територіальної громади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</si>
  <si>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</si>
  <si>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</si>
  <si>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</si>
  <si>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</si>
  <si>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і тротуарів  комунальної власності громади</t>
  </si>
  <si>
    <t>Будівництво (реконструкція), капітальний ремонт доріг, площ та тротуарів (в т.ч. співфінансування державних програм)</t>
  </si>
  <si>
    <t>з КПКВК МБ 0118220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</si>
  <si>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</si>
  <si>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</si>
  <si>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Придбання холодильника для зберігання тіл</t>
  </si>
  <si>
    <t>Вирати на виготовлення документації 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</si>
</sst>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2" sqref="E2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24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33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4.5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0.25" customHeight="1" x14ac:dyDescent="0.3">
      <c r="A9" s="54" t="s">
        <v>3</v>
      </c>
      <c r="B9" s="55"/>
      <c r="C9" s="55"/>
      <c r="D9" s="55"/>
      <c r="E9" s="55"/>
      <c r="F9" s="56"/>
    </row>
    <row r="10" spans="1:6" ht="66.75" customHeight="1" x14ac:dyDescent="0.3">
      <c r="A10" s="43" t="s">
        <v>19</v>
      </c>
      <c r="B10" s="44"/>
      <c r="C10" s="45"/>
      <c r="D10" s="43" t="s">
        <v>19</v>
      </c>
      <c r="E10" s="44"/>
      <c r="F10" s="45"/>
    </row>
    <row r="11" spans="1:6" ht="66" customHeight="1" x14ac:dyDescent="0.3">
      <c r="A11" s="43" t="s">
        <v>20</v>
      </c>
      <c r="B11" s="44"/>
      <c r="C11" s="45"/>
      <c r="D11" s="43" t="s">
        <v>20</v>
      </c>
      <c r="E11" s="44"/>
      <c r="F11" s="45"/>
    </row>
    <row r="12" spans="1:6" ht="66" customHeight="1" x14ac:dyDescent="0.3">
      <c r="A12" s="43" t="s">
        <v>25</v>
      </c>
      <c r="B12" s="44"/>
      <c r="C12" s="45"/>
      <c r="D12" s="43" t="s">
        <v>25</v>
      </c>
      <c r="E12" s="44"/>
      <c r="F12" s="45"/>
    </row>
    <row r="13" spans="1:6" ht="81" hidden="1" customHeight="1" x14ac:dyDescent="0.3">
      <c r="A13" s="43"/>
      <c r="B13" s="44"/>
      <c r="C13" s="45"/>
      <c r="D13" s="43"/>
      <c r="E13" s="44"/>
      <c r="F13" s="45"/>
    </row>
    <row r="14" spans="1:6" ht="19.5" hidden="1" customHeight="1" x14ac:dyDescent="0.3">
      <c r="A14" s="43"/>
      <c r="B14" s="44"/>
      <c r="C14" s="45"/>
      <c r="D14" s="43"/>
      <c r="E14" s="44"/>
      <c r="F14" s="45"/>
    </row>
    <row r="15" spans="1:6" ht="30" hidden="1" customHeight="1" x14ac:dyDescent="0.3">
      <c r="A15" s="43"/>
      <c r="B15" s="44"/>
      <c r="C15" s="45"/>
      <c r="D15" s="43"/>
      <c r="E15" s="44"/>
      <c r="F15" s="45"/>
    </row>
    <row r="16" spans="1:6" ht="34.5" hidden="1" customHeight="1" x14ac:dyDescent="0.3">
      <c r="A16" s="43"/>
      <c r="B16" s="44"/>
      <c r="C16" s="45"/>
      <c r="D16" s="43"/>
      <c r="E16" s="44"/>
      <c r="F16" s="45"/>
    </row>
    <row r="17" spans="1:6" ht="15" hidden="1" customHeight="1" x14ac:dyDescent="0.3">
      <c r="A17" s="43"/>
      <c r="B17" s="44"/>
      <c r="C17" s="45"/>
      <c r="D17" s="43"/>
      <c r="E17" s="44"/>
      <c r="F17" s="45"/>
    </row>
    <row r="18" spans="1:6" ht="91.5" hidden="1" customHeight="1" x14ac:dyDescent="0.3">
      <c r="A18" s="40"/>
      <c r="B18" s="41"/>
      <c r="C18" s="42"/>
      <c r="D18" s="43"/>
      <c r="E18" s="44"/>
      <c r="F18" s="45"/>
    </row>
    <row r="19" spans="1:6" ht="30.75" customHeight="1" x14ac:dyDescent="0.3">
      <c r="A19" s="40" t="s">
        <v>4</v>
      </c>
      <c r="B19" s="41"/>
      <c r="C19" s="41"/>
      <c r="D19" s="41"/>
      <c r="E19" s="41"/>
      <c r="F19" s="42"/>
    </row>
    <row r="20" spans="1:6" ht="45" customHeight="1" x14ac:dyDescent="0.3">
      <c r="A20" s="7" t="s">
        <v>21</v>
      </c>
      <c r="B20" s="30">
        <v>395900</v>
      </c>
      <c r="C20" s="18"/>
      <c r="D20" s="7" t="s">
        <v>21</v>
      </c>
      <c r="E20" s="19">
        <f>B20</f>
        <v>395900</v>
      </c>
      <c r="F20" s="20"/>
    </row>
    <row r="21" spans="1:6" ht="126" customHeight="1" x14ac:dyDescent="0.3">
      <c r="A21" s="7" t="s">
        <v>22</v>
      </c>
      <c r="B21" s="30">
        <v>150000</v>
      </c>
      <c r="C21" s="18"/>
      <c r="D21" s="7" t="s">
        <v>22</v>
      </c>
      <c r="E21" s="31">
        <f>B21+50000</f>
        <v>200000</v>
      </c>
      <c r="F21" s="20"/>
    </row>
    <row r="22" spans="1:6" ht="60.75" customHeight="1" x14ac:dyDescent="0.3">
      <c r="A22" s="7" t="s">
        <v>23</v>
      </c>
      <c r="B22" s="30">
        <v>140000</v>
      </c>
      <c r="C22" s="18"/>
      <c r="D22" s="7" t="s">
        <v>23</v>
      </c>
      <c r="E22" s="31">
        <v>140000</v>
      </c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t="15.75" hidden="1" customHeight="1" x14ac:dyDescent="0.3">
      <c r="A25" s="7"/>
      <c r="B25" s="18"/>
      <c r="C25" s="18"/>
      <c r="D25" s="7"/>
      <c r="E25" s="20"/>
      <c r="F25" s="20"/>
    </row>
    <row r="26" spans="1:6" ht="15.75" hidden="1" customHeight="1" x14ac:dyDescent="0.3">
      <c r="A26" s="7"/>
      <c r="B26" s="21"/>
      <c r="C26" s="18"/>
      <c r="D26" s="7"/>
      <c r="E26" s="22"/>
      <c r="F26" s="20"/>
    </row>
    <row r="27" spans="1:6" ht="15.75" hidden="1" customHeight="1" x14ac:dyDescent="0.3">
      <c r="A27" s="7"/>
      <c r="B27" s="18"/>
      <c r="C27" s="18"/>
      <c r="D27" s="7"/>
      <c r="E27" s="20"/>
      <c r="F27" s="20"/>
    </row>
    <row r="28" spans="1:6" ht="15.75" hidden="1" customHeight="1" x14ac:dyDescent="0.3">
      <c r="A28" s="7"/>
      <c r="B28" s="20"/>
      <c r="C28" s="20"/>
      <c r="D28" s="7"/>
      <c r="E28" s="20"/>
      <c r="F28" s="20"/>
    </row>
    <row r="29" spans="1:6" ht="15.75" hidden="1" customHeight="1" x14ac:dyDescent="0.3">
      <c r="A29" s="7"/>
      <c r="B29" s="23"/>
      <c r="C29" s="20"/>
      <c r="D29" s="7"/>
      <c r="E29" s="23"/>
      <c r="F29" s="20"/>
    </row>
    <row r="30" spans="1:6" ht="15.75" hidden="1" customHeight="1" x14ac:dyDescent="0.3">
      <c r="A30" s="7"/>
      <c r="B30" s="24"/>
      <c r="C30" s="18"/>
      <c r="D30" s="7"/>
      <c r="E30" s="23"/>
      <c r="F30" s="20"/>
    </row>
    <row r="31" spans="1:6" ht="30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15.7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0"/>
      <c r="D33" s="7"/>
      <c r="E33" s="7"/>
      <c r="F33" s="8"/>
    </row>
    <row r="34" spans="1:8" hidden="1" x14ac:dyDescent="0.3">
      <c r="A34" s="32"/>
      <c r="B34" s="32"/>
      <c r="C34" s="8"/>
      <c r="D34" s="32"/>
      <c r="E34" s="32"/>
      <c r="F34" s="8"/>
    </row>
    <row r="35" spans="1:8" hidden="1" x14ac:dyDescent="0.3">
      <c r="A35" s="40"/>
      <c r="B35" s="41"/>
      <c r="C35" s="41"/>
      <c r="D35" s="41"/>
      <c r="E35" s="41"/>
      <c r="F35" s="42"/>
    </row>
    <row r="36" spans="1:8" hidden="1" x14ac:dyDescent="0.3">
      <c r="A36" s="33"/>
      <c r="B36" s="33"/>
      <c r="C36" s="33"/>
      <c r="D36" s="33"/>
      <c r="E36" s="33"/>
      <c r="F36" s="33"/>
    </row>
    <row r="37" spans="1:8" hidden="1" x14ac:dyDescent="0.3">
      <c r="A37" s="33"/>
      <c r="B37" s="33"/>
      <c r="C37" s="33"/>
      <c r="D37" s="33"/>
      <c r="E37" s="33"/>
      <c r="F37" s="33"/>
    </row>
    <row r="38" spans="1:8" hidden="1" x14ac:dyDescent="0.3">
      <c r="A38" s="33"/>
      <c r="B38" s="33"/>
      <c r="C38" s="33"/>
      <c r="D38" s="33"/>
      <c r="E38" s="33"/>
      <c r="F38" s="33"/>
    </row>
    <row r="39" spans="1:8" hidden="1" x14ac:dyDescent="0.3">
      <c r="A39" s="33"/>
      <c r="B39" s="33"/>
      <c r="C39" s="33"/>
      <c r="D39" s="33"/>
      <c r="E39" s="33"/>
      <c r="F39" s="33"/>
    </row>
    <row r="40" spans="1:8" hidden="1" x14ac:dyDescent="0.3">
      <c r="A40" s="33"/>
      <c r="B40" s="33"/>
      <c r="C40" s="33"/>
      <c r="D40" s="33"/>
      <c r="E40" s="33"/>
      <c r="F40" s="33"/>
    </row>
    <row r="41" spans="1:8" hidden="1" x14ac:dyDescent="0.3">
      <c r="A41" s="33"/>
      <c r="B41" s="33"/>
      <c r="C41" s="33"/>
      <c r="D41" s="33"/>
      <c r="E41" s="33"/>
      <c r="F41" s="33"/>
    </row>
    <row r="42" spans="1:8" x14ac:dyDescent="0.3">
      <c r="A42" s="34" t="s">
        <v>10</v>
      </c>
      <c r="B42" s="35">
        <f>SUM(B20:B30)</f>
        <v>685900</v>
      </c>
      <c r="C42" s="35">
        <f>SUM(C20:C29)</f>
        <v>0</v>
      </c>
      <c r="D42" s="36"/>
      <c r="E42" s="35">
        <f>SUM(E20:E30)</f>
        <v>735900</v>
      </c>
      <c r="F42" s="35">
        <f>SUM(F20:F31)</f>
        <v>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14:C14"/>
    <mergeCell ref="D14:F1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1" sqref="D21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30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16.5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3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4" customHeight="1" x14ac:dyDescent="0.3">
      <c r="A9" s="54" t="s">
        <v>3</v>
      </c>
      <c r="B9" s="55"/>
      <c r="C9" s="55"/>
      <c r="D9" s="55"/>
      <c r="E9" s="55"/>
      <c r="F9" s="56"/>
    </row>
    <row r="10" spans="1:6" ht="31.5" customHeight="1" x14ac:dyDescent="0.3">
      <c r="A10" s="43" t="s">
        <v>31</v>
      </c>
      <c r="B10" s="44"/>
      <c r="C10" s="45"/>
      <c r="D10" s="43" t="s">
        <v>31</v>
      </c>
      <c r="E10" s="44"/>
      <c r="F10" s="45"/>
    </row>
    <row r="11" spans="1:6" ht="30.75" hidden="1" customHeight="1" x14ac:dyDescent="0.3">
      <c r="A11" s="43"/>
      <c r="B11" s="44"/>
      <c r="C11" s="45"/>
      <c r="D11" s="43"/>
      <c r="E11" s="44"/>
      <c r="F11" s="45"/>
    </row>
    <row r="12" spans="1:6" ht="20.25" hidden="1" customHeight="1" x14ac:dyDescent="0.3">
      <c r="A12" s="43"/>
      <c r="B12" s="44"/>
      <c r="C12" s="45"/>
      <c r="D12" s="43"/>
      <c r="E12" s="44"/>
      <c r="F12" s="45"/>
    </row>
    <row r="13" spans="1:6" ht="33.75" hidden="1" customHeight="1" x14ac:dyDescent="0.3">
      <c r="A13" s="43"/>
      <c r="B13" s="44"/>
      <c r="C13" s="45"/>
      <c r="D13" s="43"/>
      <c r="E13" s="44"/>
      <c r="F13" s="45"/>
    </row>
    <row r="14" spans="1:6" ht="81" hidden="1" customHeight="1" x14ac:dyDescent="0.3">
      <c r="A14" s="43"/>
      <c r="B14" s="44"/>
      <c r="C14" s="45"/>
      <c r="D14" s="43"/>
      <c r="E14" s="44"/>
      <c r="F14" s="45"/>
    </row>
    <row r="15" spans="1:6" ht="33" hidden="1" customHeight="1" x14ac:dyDescent="0.3">
      <c r="A15" s="43"/>
      <c r="B15" s="44"/>
      <c r="C15" s="45"/>
      <c r="D15" s="43"/>
      <c r="E15" s="44"/>
      <c r="F15" s="45"/>
    </row>
    <row r="16" spans="1:6" ht="14.25" hidden="1" customHeight="1" x14ac:dyDescent="0.3">
      <c r="A16" s="43"/>
      <c r="B16" s="44"/>
      <c r="C16" s="45"/>
      <c r="D16" s="43"/>
      <c r="E16" s="44"/>
      <c r="F16" s="45"/>
    </row>
    <row r="17" spans="1:6" ht="33" hidden="1" customHeight="1" x14ac:dyDescent="0.3">
      <c r="A17" s="43"/>
      <c r="B17" s="44"/>
      <c r="C17" s="45"/>
      <c r="D17" s="43"/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15.75" customHeight="1" x14ac:dyDescent="0.3">
      <c r="A19" s="40" t="s">
        <v>4</v>
      </c>
      <c r="B19" s="41"/>
      <c r="C19" s="41"/>
      <c r="D19" s="41"/>
      <c r="E19" s="41"/>
      <c r="F19" s="42"/>
    </row>
    <row r="20" spans="1:6" ht="30" customHeight="1" x14ac:dyDescent="0.3">
      <c r="A20" s="7" t="s">
        <v>32</v>
      </c>
      <c r="B20" s="18">
        <v>2030000</v>
      </c>
      <c r="C20" s="18"/>
      <c r="D20" s="7" t="s">
        <v>32</v>
      </c>
      <c r="E20" s="22">
        <f>B20+300000</f>
        <v>2330000</v>
      </c>
      <c r="F20" s="20"/>
    </row>
    <row r="21" spans="1:6" ht="48" customHeight="1" x14ac:dyDescent="0.3">
      <c r="A21" s="7" t="s">
        <v>33</v>
      </c>
      <c r="B21" s="18"/>
      <c r="C21" s="18">
        <v>5471785.5499999998</v>
      </c>
      <c r="D21" s="7" t="s">
        <v>33</v>
      </c>
      <c r="E21" s="20"/>
      <c r="F21" s="20">
        <f>C21+794672</f>
        <v>6266457.5499999998</v>
      </c>
    </row>
    <row r="22" spans="1:6" ht="33" customHeight="1" x14ac:dyDescent="0.3">
      <c r="A22" s="7" t="s">
        <v>34</v>
      </c>
      <c r="B22" s="18">
        <v>150000</v>
      </c>
      <c r="C22" s="18"/>
      <c r="D22" s="7" t="s">
        <v>34</v>
      </c>
      <c r="E22" s="20">
        <v>150000</v>
      </c>
      <c r="F22" s="20"/>
    </row>
    <row r="23" spans="1:6" ht="30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36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2180000</v>
      </c>
      <c r="C42" s="11">
        <f>SUM(C20:C30)-C22</f>
        <v>5471785.5499999998</v>
      </c>
      <c r="D42" s="29"/>
      <c r="E42" s="11">
        <f>SUM(E20:E30)</f>
        <v>2480000</v>
      </c>
      <c r="F42" s="11">
        <f>SUM(F20:F30)-F22</f>
        <v>6266457.5499999998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  <mergeCell ref="A14:C14"/>
    <mergeCell ref="D14:F14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14" sqref="D14"/>
    </sheetView>
  </sheetViews>
  <sheetFormatPr defaultColWidth="9.109375" defaultRowHeight="15.6" x14ac:dyDescent="0.3"/>
  <cols>
    <col min="1" max="1" width="39.33203125" style="1" customWidth="1"/>
    <col min="2" max="2" width="12.88671875" style="1" customWidth="1"/>
    <col min="3" max="3" width="39.5546875" style="1" customWidth="1"/>
    <col min="4" max="4" width="13.44140625" style="1" customWidth="1"/>
    <col min="5" max="16384" width="9.109375" style="1"/>
  </cols>
  <sheetData>
    <row r="1" spans="1:4" x14ac:dyDescent="0.3">
      <c r="A1" s="46" t="s">
        <v>0</v>
      </c>
      <c r="B1" s="46"/>
      <c r="C1" s="46"/>
      <c r="D1" s="46"/>
    </row>
    <row r="2" spans="1:4" ht="15.75" customHeight="1" x14ac:dyDescent="0.3">
      <c r="A2" s="46" t="s">
        <v>13</v>
      </c>
      <c r="B2" s="46"/>
      <c r="C2" s="46"/>
      <c r="D2" s="46"/>
    </row>
    <row r="3" spans="1:4" ht="15.75" customHeight="1" x14ac:dyDescent="0.3">
      <c r="A3" s="46" t="s">
        <v>86</v>
      </c>
      <c r="B3" s="46"/>
      <c r="C3" s="46"/>
      <c r="D3" s="46"/>
    </row>
    <row r="4" spans="1:4" ht="15.75" customHeight="1" x14ac:dyDescent="0.3">
      <c r="A4" s="46" t="s">
        <v>7</v>
      </c>
      <c r="B4" s="46"/>
      <c r="C4" s="46"/>
      <c r="D4" s="46"/>
    </row>
    <row r="6" spans="1:4" ht="16.2" x14ac:dyDescent="0.35">
      <c r="A6" s="47" t="s">
        <v>1</v>
      </c>
      <c r="B6" s="49"/>
      <c r="C6" s="47" t="s">
        <v>2</v>
      </c>
      <c r="D6" s="49"/>
    </row>
    <row r="7" spans="1:4" ht="16.5" customHeight="1" x14ac:dyDescent="0.3">
      <c r="A7" s="9" t="s">
        <v>6</v>
      </c>
      <c r="B7" s="2" t="s">
        <v>5</v>
      </c>
      <c r="C7" s="9" t="s">
        <v>6</v>
      </c>
      <c r="D7" s="2" t="s">
        <v>5</v>
      </c>
    </row>
    <row r="8" spans="1:4" ht="33" customHeight="1" x14ac:dyDescent="0.3">
      <c r="A8" s="54" t="s">
        <v>3</v>
      </c>
      <c r="B8" s="55"/>
      <c r="C8" s="55"/>
      <c r="D8" s="56"/>
    </row>
    <row r="9" spans="1:4" ht="66.599999999999994" customHeight="1" x14ac:dyDescent="0.3">
      <c r="A9" s="43" t="s">
        <v>87</v>
      </c>
      <c r="B9" s="45"/>
      <c r="C9" s="43" t="s">
        <v>87</v>
      </c>
      <c r="D9" s="45"/>
    </row>
    <row r="10" spans="1:4" ht="68.25" hidden="1" customHeight="1" x14ac:dyDescent="0.3">
      <c r="A10" s="57"/>
      <c r="B10" s="58"/>
      <c r="C10" s="57"/>
      <c r="D10" s="58"/>
    </row>
    <row r="11" spans="1:4" ht="20.25" customHeight="1" x14ac:dyDescent="0.3">
      <c r="A11" s="40" t="s">
        <v>4</v>
      </c>
      <c r="B11" s="41"/>
      <c r="C11" s="41"/>
      <c r="D11" s="42"/>
    </row>
    <row r="12" spans="1:4" ht="77.400000000000006" customHeight="1" x14ac:dyDescent="0.3">
      <c r="A12" s="7" t="s">
        <v>88</v>
      </c>
      <c r="B12" s="10">
        <v>350000</v>
      </c>
      <c r="C12" s="7" t="s">
        <v>88</v>
      </c>
      <c r="D12" s="8">
        <f>B12+100000</f>
        <v>450000</v>
      </c>
    </row>
    <row r="13" spans="1:4" ht="24.6" hidden="1" customHeight="1" x14ac:dyDescent="0.3">
      <c r="A13" s="7"/>
      <c r="B13" s="3"/>
      <c r="C13" s="7"/>
      <c r="D13" s="3"/>
    </row>
    <row r="14" spans="1:4" ht="19.2" customHeight="1" x14ac:dyDescent="0.3">
      <c r="A14" s="12" t="s">
        <v>10</v>
      </c>
      <c r="B14" s="11">
        <f>B12</f>
        <v>350000</v>
      </c>
      <c r="C14" s="13"/>
      <c r="D14" s="11">
        <f>D12</f>
        <v>450000</v>
      </c>
    </row>
    <row r="15" spans="1:4" ht="30" hidden="1" customHeight="1" x14ac:dyDescent="0.3"/>
    <row r="16" spans="1:4" ht="18" customHeight="1" x14ac:dyDescent="0.3">
      <c r="A16" s="4" t="s">
        <v>9</v>
      </c>
      <c r="B16" s="5"/>
      <c r="C16" s="6" t="s">
        <v>8</v>
      </c>
    </row>
    <row r="17" ht="15" hidden="1" customHeight="1" x14ac:dyDescent="0.3"/>
    <row r="18" ht="91.5" hidden="1" customHeight="1" x14ac:dyDescent="0.3"/>
    <row r="19" ht="30.75" hidden="1" customHeight="1" x14ac:dyDescent="0.3"/>
    <row r="20" ht="31.5" hidden="1" customHeight="1" x14ac:dyDescent="0.3"/>
    <row r="21" ht="30.75" hidden="1" customHeight="1" x14ac:dyDescent="0.3"/>
    <row r="22" ht="31.5" hidden="1" customHeight="1" x14ac:dyDescent="0.3"/>
    <row r="23" ht="31.5" hidden="1" customHeight="1" x14ac:dyDescent="0.3"/>
    <row r="24" ht="31.5" hidden="1" customHeight="1" x14ac:dyDescent="0.3"/>
    <row r="25" ht="15.6" hidden="1" customHeight="1" x14ac:dyDescent="0.3"/>
    <row r="26" ht="36" customHeight="1" x14ac:dyDescent="0.3"/>
    <row r="27" ht="15.6" hidden="1" customHeight="1" x14ac:dyDescent="0.3"/>
    <row r="28" ht="15.6" hidden="1" customHeight="1" x14ac:dyDescent="0.3"/>
    <row r="29" ht="15.6" hidden="1" customHeight="1" x14ac:dyDescent="0.3"/>
    <row r="30" ht="15.6" hidden="1" customHeight="1" x14ac:dyDescent="0.3"/>
    <row r="31" ht="15.6" hidden="1" customHeight="1" x14ac:dyDescent="0.3"/>
    <row r="32" ht="15.6" hidden="1" customHeight="1" x14ac:dyDescent="0.3"/>
    <row r="33" ht="15.75" hidden="1" customHeight="1" x14ac:dyDescent="0.3"/>
    <row r="34" ht="15.75" hidden="1" customHeight="1" x14ac:dyDescent="0.3"/>
    <row r="35" ht="15.75" hidden="1" customHeight="1" x14ac:dyDescent="0.3"/>
    <row r="36" ht="15.75" hidden="1" customHeight="1" x14ac:dyDescent="0.3"/>
    <row r="37" ht="15.75" hidden="1" customHeight="1" x14ac:dyDescent="0.3"/>
    <row r="38" ht="15.75" hidden="1" customHeight="1" x14ac:dyDescent="0.3"/>
    <row r="39" ht="15.75" hidden="1" customHeight="1" x14ac:dyDescent="0.3"/>
    <row r="40" ht="15.75" hidden="1" customHeight="1" x14ac:dyDescent="0.3"/>
    <row r="41" ht="15.75" hidden="1" customHeight="1" x14ac:dyDescent="0.3"/>
    <row r="42" ht="15.75" hidden="1" customHeight="1" x14ac:dyDescent="0.3"/>
    <row r="43" ht="15.75" hidden="1" customHeight="1" x14ac:dyDescent="0.3"/>
  </sheetData>
  <mergeCells count="12">
    <mergeCell ref="A10:B10"/>
    <mergeCell ref="C10:D10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workbookViewId="0">
      <selection activeCell="D15" sqref="D15"/>
    </sheetView>
  </sheetViews>
  <sheetFormatPr defaultColWidth="9.109375" defaultRowHeight="15.6" x14ac:dyDescent="0.3"/>
  <cols>
    <col min="1" max="1" width="39.33203125" style="1" customWidth="1"/>
    <col min="2" max="2" width="11.6640625" style="1" customWidth="1"/>
    <col min="3" max="3" width="12.88671875" style="1" customWidth="1"/>
    <col min="4" max="4" width="39.5546875" style="1" customWidth="1"/>
    <col min="5" max="5" width="12.6640625" style="1" customWidth="1"/>
    <col min="6" max="6" width="13.44140625" style="1" customWidth="1"/>
    <col min="7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14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16.5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3" customHeight="1" x14ac:dyDescent="0.3">
      <c r="A8" s="51"/>
      <c r="B8" s="9" t="s">
        <v>11</v>
      </c>
      <c r="C8" s="2" t="s">
        <v>12</v>
      </c>
      <c r="D8" s="51"/>
      <c r="E8" s="9" t="s">
        <v>11</v>
      </c>
      <c r="F8" s="2" t="s">
        <v>12</v>
      </c>
    </row>
    <row r="9" spans="1:6" ht="24" customHeight="1" x14ac:dyDescent="0.3">
      <c r="A9" s="54" t="s">
        <v>3</v>
      </c>
      <c r="B9" s="55"/>
      <c r="C9" s="55"/>
      <c r="D9" s="55"/>
      <c r="E9" s="55"/>
      <c r="F9" s="56"/>
    </row>
    <row r="10" spans="1:6" ht="68.25" customHeight="1" x14ac:dyDescent="0.3">
      <c r="A10" s="43" t="s">
        <v>15</v>
      </c>
      <c r="B10" s="44"/>
      <c r="C10" s="45"/>
      <c r="D10" s="43" t="s">
        <v>15</v>
      </c>
      <c r="E10" s="44"/>
      <c r="F10" s="45"/>
    </row>
    <row r="11" spans="1:6" ht="33" hidden="1" customHeight="1" x14ac:dyDescent="0.3">
      <c r="A11" s="57"/>
      <c r="B11" s="59"/>
      <c r="C11" s="58"/>
      <c r="D11" s="57"/>
      <c r="E11" s="59"/>
      <c r="F11" s="58"/>
    </row>
    <row r="12" spans="1:6" ht="20.25" customHeight="1" x14ac:dyDescent="0.3">
      <c r="A12" s="40" t="s">
        <v>4</v>
      </c>
      <c r="B12" s="41"/>
      <c r="C12" s="41"/>
      <c r="D12" s="41"/>
      <c r="E12" s="41"/>
      <c r="F12" s="42"/>
    </row>
    <row r="13" spans="1:6" ht="33.75" customHeight="1" x14ac:dyDescent="0.3">
      <c r="A13" s="7" t="s">
        <v>16</v>
      </c>
      <c r="B13" s="15">
        <v>770000</v>
      </c>
      <c r="C13" s="10">
        <v>1400000</v>
      </c>
      <c r="D13" s="7" t="s">
        <v>16</v>
      </c>
      <c r="E13" s="16">
        <f>B13+300000</f>
        <v>1070000</v>
      </c>
      <c r="F13" s="8">
        <v>1760000</v>
      </c>
    </row>
    <row r="14" spans="1:6" ht="81" customHeight="1" x14ac:dyDescent="0.3">
      <c r="A14" s="7" t="s">
        <v>17</v>
      </c>
      <c r="B14" s="16">
        <v>300000</v>
      </c>
      <c r="C14" s="3"/>
      <c r="D14" s="7" t="s">
        <v>17</v>
      </c>
      <c r="E14" s="16">
        <f>B14</f>
        <v>300000</v>
      </c>
      <c r="F14" s="3"/>
    </row>
    <row r="15" spans="1:6" ht="51" customHeight="1" x14ac:dyDescent="0.3">
      <c r="A15" s="7"/>
      <c r="B15" s="16"/>
      <c r="C15" s="3"/>
      <c r="D15" s="7" t="s">
        <v>33</v>
      </c>
      <c r="E15" s="16"/>
      <c r="F15" s="3">
        <v>12063</v>
      </c>
    </row>
    <row r="16" spans="1:6" ht="18" customHeight="1" x14ac:dyDescent="0.3">
      <c r="A16" s="12" t="s">
        <v>10</v>
      </c>
      <c r="B16" s="11">
        <f>SUM(B13:B14)</f>
        <v>1070000</v>
      </c>
      <c r="C16" s="11">
        <f>SUM(C13:C14)</f>
        <v>1400000</v>
      </c>
      <c r="D16" s="13"/>
      <c r="E16" s="11">
        <f>SUM(E13:E15)</f>
        <v>1370000</v>
      </c>
      <c r="F16" s="11">
        <f>SUM(F13:F15)</f>
        <v>1772063</v>
      </c>
    </row>
    <row r="17" spans="1:6" ht="33" hidden="1" customHeight="1" x14ac:dyDescent="0.3">
      <c r="A17" s="60"/>
      <c r="B17" s="61"/>
      <c r="C17" s="61"/>
      <c r="D17" s="61"/>
      <c r="E17" s="61"/>
      <c r="F17" s="62"/>
    </row>
    <row r="18" spans="1:6" ht="81.75" hidden="1" customHeight="1" x14ac:dyDescent="0.3">
      <c r="A18" s="14"/>
      <c r="B18" s="14"/>
      <c r="C18" s="14"/>
      <c r="D18" s="14"/>
      <c r="E18" s="14"/>
      <c r="F18" s="14"/>
    </row>
    <row r="19" spans="1:6" ht="50.25" hidden="1" customHeight="1" x14ac:dyDescent="0.3">
      <c r="A19" s="14"/>
      <c r="B19" s="14"/>
      <c r="C19" s="14"/>
      <c r="D19" s="14"/>
      <c r="E19" s="14"/>
      <c r="F19" s="14"/>
    </row>
    <row r="20" spans="1:6" ht="48.75" hidden="1" customHeight="1" x14ac:dyDescent="0.3">
      <c r="A20" s="14"/>
      <c r="B20" s="14"/>
      <c r="C20" s="14"/>
      <c r="D20" s="14"/>
      <c r="E20" s="14"/>
      <c r="F20" s="14"/>
    </row>
    <row r="21" spans="1:6" ht="15.75" hidden="1" customHeight="1" x14ac:dyDescent="0.3">
      <c r="A21" s="14"/>
      <c r="B21" s="14"/>
      <c r="C21" s="14"/>
      <c r="D21" s="14"/>
      <c r="E21" s="14"/>
      <c r="F21" s="14"/>
    </row>
    <row r="22" spans="1:6" ht="59.25" hidden="1" customHeight="1" x14ac:dyDescent="0.3">
      <c r="A22" s="14"/>
      <c r="B22" s="14"/>
      <c r="C22" s="14"/>
      <c r="D22" s="14"/>
      <c r="E22" s="14"/>
      <c r="F22" s="14"/>
    </row>
    <row r="23" spans="1:6" ht="31.5" hidden="1" customHeight="1" x14ac:dyDescent="0.3">
      <c r="A23" s="14"/>
      <c r="B23" s="14"/>
      <c r="C23" s="14"/>
      <c r="D23" s="14"/>
      <c r="E23" s="14"/>
      <c r="F23" s="14"/>
    </row>
    <row r="24" spans="1:6" ht="46.5" hidden="1" customHeight="1" x14ac:dyDescent="0.3">
      <c r="A24" s="14"/>
      <c r="B24" s="14"/>
      <c r="C24" s="14"/>
      <c r="D24" s="14"/>
      <c r="E24" s="14"/>
      <c r="F24" s="14"/>
    </row>
    <row r="25" spans="1:6" ht="48" hidden="1" customHeight="1" x14ac:dyDescent="0.3"/>
    <row r="26" spans="1:6" ht="36" customHeight="1" x14ac:dyDescent="0.3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3"/>
    <row r="28" spans="1:6" ht="15.75" hidden="1" customHeight="1" x14ac:dyDescent="0.3"/>
    <row r="29" spans="1:6" ht="15.75" hidden="1" customHeight="1" x14ac:dyDescent="0.3"/>
    <row r="30" spans="1:6" ht="15.75" hidden="1" customHeight="1" x14ac:dyDescent="0.3"/>
    <row r="31" spans="1:6" ht="15.75" hidden="1" customHeight="1" x14ac:dyDescent="0.3"/>
    <row r="32" spans="1:6" ht="15.75" hidden="1" customHeight="1" x14ac:dyDescent="0.3"/>
    <row r="33" ht="15.75" hidden="1" customHeight="1" x14ac:dyDescent="0.3"/>
    <row r="34" ht="15.75" hidden="1" customHeight="1" x14ac:dyDescent="0.3"/>
    <row r="35" ht="15.75" hidden="1" customHeight="1" x14ac:dyDescent="0.3"/>
    <row r="36" ht="15.75" hidden="1" customHeight="1" x14ac:dyDescent="0.3"/>
    <row r="37" ht="15.75" hidden="1" customHeight="1" x14ac:dyDescent="0.3"/>
    <row r="38" ht="15.75" hidden="1" customHeight="1" x14ac:dyDescent="0.3"/>
    <row r="39" ht="15.75" hidden="1" customHeight="1" x14ac:dyDescent="0.3"/>
    <row r="40" ht="15.75" hidden="1" customHeight="1" x14ac:dyDescent="0.3"/>
    <row r="41" ht="15.75" hidden="1" customHeight="1" x14ac:dyDescent="0.3"/>
    <row r="42" ht="15.75" hidden="1" customHeight="1" x14ac:dyDescent="0.3"/>
    <row r="43" ht="15.75" hidden="1" customHeight="1" x14ac:dyDescent="0.3"/>
  </sheetData>
  <mergeCells count="17"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  <mergeCell ref="A1:F1"/>
    <mergeCell ref="A2:F2"/>
    <mergeCell ref="A3:F3"/>
    <mergeCell ref="A11:C11"/>
    <mergeCell ref="D11:F11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43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33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4.5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0.25" customHeight="1" x14ac:dyDescent="0.3">
      <c r="A9" s="54" t="s">
        <v>3</v>
      </c>
      <c r="B9" s="55"/>
      <c r="C9" s="55"/>
      <c r="D9" s="55"/>
      <c r="E9" s="55"/>
      <c r="F9" s="56"/>
    </row>
    <row r="10" spans="1:6" ht="34.799999999999997" customHeight="1" x14ac:dyDescent="0.3">
      <c r="A10" s="43" t="s">
        <v>44</v>
      </c>
      <c r="B10" s="44"/>
      <c r="C10" s="45"/>
      <c r="D10" s="43" t="s">
        <v>44</v>
      </c>
      <c r="E10" s="44"/>
      <c r="F10" s="45"/>
    </row>
    <row r="11" spans="1:6" ht="50.25" hidden="1" customHeight="1" x14ac:dyDescent="0.3">
      <c r="A11" s="43" t="s">
        <v>45</v>
      </c>
      <c r="B11" s="44"/>
      <c r="C11" s="45"/>
      <c r="D11" s="43" t="s">
        <v>45</v>
      </c>
      <c r="E11" s="44"/>
      <c r="F11" s="45"/>
    </row>
    <row r="12" spans="1:6" ht="66" hidden="1" customHeight="1" x14ac:dyDescent="0.3">
      <c r="A12" s="43" t="s">
        <v>25</v>
      </c>
      <c r="B12" s="44"/>
      <c r="C12" s="45"/>
      <c r="D12" s="43" t="s">
        <v>25</v>
      </c>
      <c r="E12" s="44"/>
      <c r="F12" s="45"/>
    </row>
    <row r="13" spans="1:6" ht="81" hidden="1" customHeight="1" x14ac:dyDescent="0.3">
      <c r="A13" s="43" t="s">
        <v>28</v>
      </c>
      <c r="B13" s="44"/>
      <c r="C13" s="45"/>
      <c r="D13" s="43" t="s">
        <v>28</v>
      </c>
      <c r="E13" s="44"/>
      <c r="F13" s="45"/>
    </row>
    <row r="14" spans="1:6" ht="79.5" hidden="1" customHeight="1" x14ac:dyDescent="0.3">
      <c r="A14" s="43" t="s">
        <v>37</v>
      </c>
      <c r="B14" s="44"/>
      <c r="C14" s="45"/>
      <c r="D14" s="43" t="s">
        <v>37</v>
      </c>
      <c r="E14" s="44"/>
      <c r="F14" s="45"/>
    </row>
    <row r="15" spans="1:6" ht="33" hidden="1" customHeight="1" x14ac:dyDescent="0.3">
      <c r="A15" s="43" t="s">
        <v>38</v>
      </c>
      <c r="B15" s="44"/>
      <c r="C15" s="45"/>
      <c r="D15" s="43" t="s">
        <v>38</v>
      </c>
      <c r="E15" s="44"/>
      <c r="F15" s="45"/>
    </row>
    <row r="16" spans="1:6" ht="81.75" hidden="1" customHeight="1" x14ac:dyDescent="0.3">
      <c r="A16" s="43" t="s">
        <v>39</v>
      </c>
      <c r="B16" s="44"/>
      <c r="C16" s="45"/>
      <c r="D16" s="43" t="s">
        <v>39</v>
      </c>
      <c r="E16" s="44"/>
      <c r="F16" s="45"/>
    </row>
    <row r="17" spans="1:6" ht="50.25" hidden="1" customHeight="1" x14ac:dyDescent="0.3">
      <c r="A17" s="43" t="s">
        <v>40</v>
      </c>
      <c r="B17" s="44"/>
      <c r="C17" s="45"/>
      <c r="D17" s="43" t="s">
        <v>40</v>
      </c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30.75" customHeight="1" x14ac:dyDescent="0.3">
      <c r="A19" s="40" t="s">
        <v>4</v>
      </c>
      <c r="B19" s="41"/>
      <c r="C19" s="41"/>
      <c r="D19" s="41"/>
      <c r="E19" s="41"/>
      <c r="F19" s="42"/>
    </row>
    <row r="20" spans="1:6" ht="30" customHeight="1" x14ac:dyDescent="0.3">
      <c r="A20" s="7" t="s">
        <v>46</v>
      </c>
      <c r="B20" s="18">
        <v>6300000</v>
      </c>
      <c r="C20" s="18"/>
      <c r="D20" s="7" t="s">
        <v>46</v>
      </c>
      <c r="E20" s="19">
        <f>B20+390000</f>
        <v>6690000</v>
      </c>
      <c r="F20" s="20"/>
    </row>
    <row r="21" spans="1:6" ht="29.25" customHeight="1" x14ac:dyDescent="0.3">
      <c r="A21" s="7" t="s">
        <v>47</v>
      </c>
      <c r="B21" s="18">
        <v>600000</v>
      </c>
      <c r="C21" s="18"/>
      <c r="D21" s="7" t="s">
        <v>47</v>
      </c>
      <c r="E21" s="20">
        <f>B21</f>
        <v>600000</v>
      </c>
      <c r="F21" s="20"/>
    </row>
    <row r="22" spans="1:6" ht="33" customHeight="1" x14ac:dyDescent="0.3">
      <c r="A22" s="7" t="s">
        <v>89</v>
      </c>
      <c r="B22" s="18"/>
      <c r="C22" s="18">
        <v>400000</v>
      </c>
      <c r="D22" s="7" t="s">
        <v>89</v>
      </c>
      <c r="E22" s="20"/>
      <c r="F22" s="20">
        <f>C22</f>
        <v>400000</v>
      </c>
    </row>
    <row r="23" spans="1:6" ht="48" hidden="1" customHeight="1" x14ac:dyDescent="0.3">
      <c r="A23" s="7"/>
      <c r="B23" s="18"/>
      <c r="C23" s="18"/>
      <c r="D23" s="7"/>
      <c r="E23" s="20"/>
      <c r="F23" s="20"/>
    </row>
    <row r="24" spans="1:6" ht="84" hidden="1" customHeight="1" x14ac:dyDescent="0.3">
      <c r="A24" s="7"/>
      <c r="B24" s="18"/>
      <c r="C24" s="18"/>
      <c r="D24" s="7"/>
      <c r="E24" s="20"/>
      <c r="F24" s="20"/>
    </row>
    <row r="25" spans="1:6" ht="30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6900000</v>
      </c>
      <c r="C42" s="11">
        <f>SUM(C20:C29)</f>
        <v>400000</v>
      </c>
      <c r="D42" s="29"/>
      <c r="E42" s="11">
        <f>SUM(E20:E30)</f>
        <v>7290000</v>
      </c>
      <c r="F42" s="11">
        <f>SUM(F20:F31)</f>
        <v>400000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L43" sqref="L43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35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33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4.5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0.25" customHeight="1" x14ac:dyDescent="0.3">
      <c r="A9" s="54" t="s">
        <v>3</v>
      </c>
      <c r="B9" s="55"/>
      <c r="C9" s="55"/>
      <c r="D9" s="55"/>
      <c r="E9" s="55"/>
      <c r="F9" s="56"/>
    </row>
    <row r="10" spans="1:6" ht="23.25" customHeight="1" x14ac:dyDescent="0.3">
      <c r="A10" s="43" t="s">
        <v>36</v>
      </c>
      <c r="B10" s="44"/>
      <c r="C10" s="45"/>
      <c r="D10" s="43" t="s">
        <v>36</v>
      </c>
      <c r="E10" s="44"/>
      <c r="F10" s="45"/>
    </row>
    <row r="11" spans="1:6" ht="66" hidden="1" customHeight="1" x14ac:dyDescent="0.3">
      <c r="A11" s="43"/>
      <c r="B11" s="44"/>
      <c r="C11" s="45"/>
      <c r="D11" s="43"/>
      <c r="E11" s="44"/>
      <c r="F11" s="45"/>
    </row>
    <row r="12" spans="1:6" ht="66" hidden="1" customHeight="1" x14ac:dyDescent="0.3">
      <c r="A12" s="43"/>
      <c r="B12" s="44"/>
      <c r="C12" s="45"/>
      <c r="D12" s="43"/>
      <c r="E12" s="44"/>
      <c r="F12" s="45"/>
    </row>
    <row r="13" spans="1:6" ht="81" hidden="1" customHeight="1" x14ac:dyDescent="0.3">
      <c r="A13" s="43" t="s">
        <v>28</v>
      </c>
      <c r="B13" s="44"/>
      <c r="C13" s="45"/>
      <c r="D13" s="43" t="s">
        <v>28</v>
      </c>
      <c r="E13" s="44"/>
      <c r="F13" s="45"/>
    </row>
    <row r="14" spans="1:6" ht="19.5" hidden="1" customHeight="1" x14ac:dyDescent="0.3">
      <c r="A14" s="43" t="s">
        <v>37</v>
      </c>
      <c r="B14" s="44"/>
      <c r="C14" s="45"/>
      <c r="D14" s="43" t="s">
        <v>37</v>
      </c>
      <c r="E14" s="44"/>
      <c r="F14" s="45"/>
    </row>
    <row r="15" spans="1:6" ht="30" hidden="1" customHeight="1" x14ac:dyDescent="0.3">
      <c r="A15" s="43" t="s">
        <v>38</v>
      </c>
      <c r="B15" s="44"/>
      <c r="C15" s="45"/>
      <c r="D15" s="43" t="s">
        <v>38</v>
      </c>
      <c r="E15" s="44"/>
      <c r="F15" s="45"/>
    </row>
    <row r="16" spans="1:6" ht="34.5" hidden="1" customHeight="1" x14ac:dyDescent="0.3">
      <c r="A16" s="43" t="s">
        <v>39</v>
      </c>
      <c r="B16" s="44"/>
      <c r="C16" s="45"/>
      <c r="D16" s="43" t="s">
        <v>39</v>
      </c>
      <c r="E16" s="44"/>
      <c r="F16" s="45"/>
    </row>
    <row r="17" spans="1:6" ht="15" hidden="1" customHeight="1" x14ac:dyDescent="0.3">
      <c r="A17" s="43" t="s">
        <v>40</v>
      </c>
      <c r="B17" s="44"/>
      <c r="C17" s="45"/>
      <c r="D17" s="43" t="s">
        <v>40</v>
      </c>
      <c r="E17" s="44"/>
      <c r="F17" s="45"/>
    </row>
    <row r="18" spans="1:6" ht="91.5" hidden="1" customHeight="1" x14ac:dyDescent="0.3">
      <c r="A18" s="40"/>
      <c r="B18" s="41"/>
      <c r="C18" s="42"/>
      <c r="D18" s="43"/>
      <c r="E18" s="44"/>
      <c r="F18" s="45"/>
    </row>
    <row r="19" spans="1:6" ht="30.75" customHeight="1" x14ac:dyDescent="0.3">
      <c r="A19" s="40" t="s">
        <v>4</v>
      </c>
      <c r="B19" s="41"/>
      <c r="C19" s="41"/>
      <c r="D19" s="41"/>
      <c r="E19" s="41"/>
      <c r="F19" s="42"/>
    </row>
    <row r="20" spans="1:6" ht="60" customHeight="1" x14ac:dyDescent="0.3">
      <c r="A20" s="7" t="s">
        <v>41</v>
      </c>
      <c r="B20" s="18">
        <v>12525532</v>
      </c>
      <c r="C20" s="18">
        <v>709799</v>
      </c>
      <c r="D20" s="7" t="s">
        <v>41</v>
      </c>
      <c r="E20" s="19">
        <f>B20+174110</f>
        <v>12699642</v>
      </c>
      <c r="F20" s="20">
        <v>744772.35</v>
      </c>
    </row>
    <row r="21" spans="1:6" ht="29.25" customHeight="1" x14ac:dyDescent="0.3">
      <c r="A21" s="7" t="s">
        <v>42</v>
      </c>
      <c r="B21" s="18"/>
      <c r="C21" s="18">
        <v>1475496.79</v>
      </c>
      <c r="D21" s="7" t="s">
        <v>42</v>
      </c>
      <c r="E21" s="20"/>
      <c r="F21" s="20">
        <v>1506868.02</v>
      </c>
    </row>
    <row r="22" spans="1:6" ht="60.75" hidden="1" customHeight="1" x14ac:dyDescent="0.3">
      <c r="A22" s="7"/>
      <c r="B22" s="18"/>
      <c r="C22" s="18"/>
      <c r="D22" s="7"/>
      <c r="E22" s="20"/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t="15.75" hidden="1" customHeight="1" x14ac:dyDescent="0.3">
      <c r="A25" s="7"/>
      <c r="B25" s="18"/>
      <c r="C25" s="18"/>
      <c r="D25" s="7"/>
      <c r="E25" s="20"/>
      <c r="F25" s="20"/>
    </row>
    <row r="26" spans="1:6" ht="15.75" hidden="1" customHeight="1" x14ac:dyDescent="0.3">
      <c r="A26" s="7"/>
      <c r="B26" s="21"/>
      <c r="C26" s="18"/>
      <c r="D26" s="7"/>
      <c r="E26" s="22"/>
      <c r="F26" s="20"/>
    </row>
    <row r="27" spans="1:6" ht="15.75" hidden="1" customHeight="1" x14ac:dyDescent="0.3">
      <c r="A27" s="7"/>
      <c r="B27" s="18"/>
      <c r="C27" s="18"/>
      <c r="D27" s="7"/>
      <c r="E27" s="20"/>
      <c r="F27" s="20"/>
    </row>
    <row r="28" spans="1:6" ht="15.75" hidden="1" customHeight="1" x14ac:dyDescent="0.3">
      <c r="A28" s="7"/>
      <c r="B28" s="20"/>
      <c r="C28" s="20"/>
      <c r="D28" s="7"/>
      <c r="E28" s="20"/>
      <c r="F28" s="20"/>
    </row>
    <row r="29" spans="1:6" ht="15.75" hidden="1" customHeight="1" x14ac:dyDescent="0.3">
      <c r="A29" s="7"/>
      <c r="B29" s="23"/>
      <c r="C29" s="20"/>
      <c r="D29" s="7"/>
      <c r="E29" s="23"/>
      <c r="F29" s="20"/>
    </row>
    <row r="30" spans="1:6" ht="15.75" hidden="1" customHeight="1" x14ac:dyDescent="0.3">
      <c r="A30" s="7"/>
      <c r="B30" s="24"/>
      <c r="C30" s="18"/>
      <c r="D30" s="7"/>
      <c r="E30" s="23"/>
      <c r="F30" s="20"/>
    </row>
    <row r="31" spans="1:6" ht="30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15.7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SUM(B20:B30)-B22</f>
        <v>12525532</v>
      </c>
      <c r="C42" s="11">
        <f>SUM(C20:C30)-C22</f>
        <v>2185295.79</v>
      </c>
      <c r="D42" s="29"/>
      <c r="E42" s="11">
        <f>SUM(E20:E30)-E22</f>
        <v>12699642</v>
      </c>
      <c r="F42" s="11">
        <f>SUM(F20:F30)-F22</f>
        <v>2251640.37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42" sqref="B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53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33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2.25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17.25" customHeight="1" x14ac:dyDescent="0.3">
      <c r="A9" s="54" t="s">
        <v>3</v>
      </c>
      <c r="B9" s="55"/>
      <c r="C9" s="55"/>
      <c r="D9" s="55"/>
      <c r="E9" s="55"/>
      <c r="F9" s="56"/>
    </row>
    <row r="10" spans="1:6" ht="21.75" customHeight="1" x14ac:dyDescent="0.3">
      <c r="A10" s="43" t="s">
        <v>54</v>
      </c>
      <c r="B10" s="44"/>
      <c r="C10" s="45"/>
      <c r="D10" s="43" t="s">
        <v>54</v>
      </c>
      <c r="E10" s="44"/>
      <c r="F10" s="45"/>
    </row>
    <row r="11" spans="1:6" ht="50.25" customHeight="1" x14ac:dyDescent="0.3">
      <c r="A11" s="43" t="s">
        <v>55</v>
      </c>
      <c r="B11" s="44"/>
      <c r="C11" s="45"/>
      <c r="D11" s="43" t="s">
        <v>55</v>
      </c>
      <c r="E11" s="44"/>
      <c r="F11" s="45"/>
    </row>
    <row r="12" spans="1:6" ht="66" customHeight="1" x14ac:dyDescent="0.3">
      <c r="A12" s="43" t="s">
        <v>56</v>
      </c>
      <c r="B12" s="44"/>
      <c r="C12" s="45"/>
      <c r="D12" s="43" t="s">
        <v>56</v>
      </c>
      <c r="E12" s="44"/>
      <c r="F12" s="45"/>
    </row>
    <row r="13" spans="1:6" ht="81" hidden="1" customHeight="1" x14ac:dyDescent="0.3">
      <c r="A13" s="43"/>
      <c r="B13" s="44"/>
      <c r="C13" s="45"/>
      <c r="D13" s="43"/>
      <c r="E13" s="44"/>
      <c r="F13" s="45"/>
    </row>
    <row r="14" spans="1:6" ht="79.5" hidden="1" customHeight="1" x14ac:dyDescent="0.3">
      <c r="A14" s="43"/>
      <c r="B14" s="44"/>
      <c r="C14" s="45"/>
      <c r="D14" s="43"/>
      <c r="E14" s="44"/>
      <c r="F14" s="45"/>
    </row>
    <row r="15" spans="1:6" ht="33" hidden="1" customHeight="1" x14ac:dyDescent="0.3">
      <c r="A15" s="43"/>
      <c r="B15" s="44"/>
      <c r="C15" s="45"/>
      <c r="D15" s="43"/>
      <c r="E15" s="44"/>
      <c r="F15" s="45"/>
    </row>
    <row r="16" spans="1:6" ht="81.75" hidden="1" customHeight="1" x14ac:dyDescent="0.3">
      <c r="A16" s="43"/>
      <c r="B16" s="44"/>
      <c r="C16" s="45"/>
      <c r="D16" s="43"/>
      <c r="E16" s="44"/>
      <c r="F16" s="45"/>
    </row>
    <row r="17" spans="1:6" ht="50.25" hidden="1" customHeight="1" x14ac:dyDescent="0.3">
      <c r="A17" s="43"/>
      <c r="B17" s="44"/>
      <c r="C17" s="45"/>
      <c r="D17" s="43"/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30.75" customHeight="1" x14ac:dyDescent="0.3">
      <c r="A19" s="40" t="s">
        <v>4</v>
      </c>
      <c r="B19" s="41"/>
      <c r="C19" s="41"/>
      <c r="D19" s="41"/>
      <c r="E19" s="41"/>
      <c r="F19" s="42"/>
    </row>
    <row r="20" spans="1:6" ht="31.5" customHeight="1" x14ac:dyDescent="0.3">
      <c r="A20" s="7" t="s">
        <v>57</v>
      </c>
      <c r="B20" s="18">
        <v>65000</v>
      </c>
      <c r="C20" s="18"/>
      <c r="D20" s="7" t="s">
        <v>57</v>
      </c>
      <c r="E20" s="22">
        <f>B20</f>
        <v>65000</v>
      </c>
      <c r="F20" s="20"/>
    </row>
    <row r="21" spans="1:6" ht="45.75" customHeight="1" x14ac:dyDescent="0.3">
      <c r="A21" s="7" t="s">
        <v>58</v>
      </c>
      <c r="B21" s="18">
        <v>650000</v>
      </c>
      <c r="C21" s="18"/>
      <c r="D21" s="7" t="s">
        <v>58</v>
      </c>
      <c r="E21" s="20">
        <f>B21+100000</f>
        <v>750000</v>
      </c>
      <c r="F21" s="20"/>
    </row>
    <row r="22" spans="1:6" ht="46.5" customHeight="1" x14ac:dyDescent="0.3">
      <c r="A22" s="7" t="s">
        <v>59</v>
      </c>
      <c r="B22" s="18">
        <v>50000</v>
      </c>
      <c r="C22" s="18"/>
      <c r="D22" s="7" t="s">
        <v>59</v>
      </c>
      <c r="E22" s="20">
        <f>B22</f>
        <v>50000</v>
      </c>
      <c r="F22" s="20"/>
    </row>
    <row r="23" spans="1:6" ht="48" customHeight="1" x14ac:dyDescent="0.3">
      <c r="A23" s="7" t="s">
        <v>60</v>
      </c>
      <c r="B23" s="18">
        <v>100000</v>
      </c>
      <c r="C23" s="18"/>
      <c r="D23" s="7" t="s">
        <v>60</v>
      </c>
      <c r="E23" s="20">
        <f>B23</f>
        <v>100000</v>
      </c>
      <c r="F23" s="20"/>
    </row>
    <row r="24" spans="1:6" ht="84" customHeight="1" x14ac:dyDescent="0.3">
      <c r="A24" s="7" t="s">
        <v>61</v>
      </c>
      <c r="B24" s="18">
        <v>600000</v>
      </c>
      <c r="C24" s="18"/>
      <c r="D24" s="7" t="s">
        <v>61</v>
      </c>
      <c r="E24" s="20">
        <v>600000</v>
      </c>
      <c r="F24" s="20"/>
    </row>
    <row r="25" spans="1:6" ht="30" customHeight="1" x14ac:dyDescent="0.3">
      <c r="A25" s="7" t="s">
        <v>62</v>
      </c>
      <c r="B25" s="18">
        <v>107000</v>
      </c>
      <c r="C25" s="18"/>
      <c r="D25" s="7" t="s">
        <v>62</v>
      </c>
      <c r="E25" s="20">
        <v>107000</v>
      </c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6.2" x14ac:dyDescent="0.3">
      <c r="A42" s="37" t="s">
        <v>10</v>
      </c>
      <c r="B42" s="38">
        <f>SUM(B20:B25)</f>
        <v>1572000</v>
      </c>
      <c r="C42" s="38">
        <f>SUM(C20:C24)</f>
        <v>0</v>
      </c>
      <c r="D42" s="39"/>
      <c r="E42" s="38">
        <f>SUM(E20:E25)</f>
        <v>1672000</v>
      </c>
      <c r="F42" s="38">
        <f>SUM(F20:F24)</f>
        <v>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0" sqref="E20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26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33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2.25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17.25" customHeight="1" x14ac:dyDescent="0.3">
      <c r="A9" s="54" t="s">
        <v>3</v>
      </c>
      <c r="B9" s="55"/>
      <c r="C9" s="55"/>
      <c r="D9" s="55"/>
      <c r="E9" s="55"/>
      <c r="F9" s="56"/>
    </row>
    <row r="10" spans="1:6" ht="21.75" customHeight="1" x14ac:dyDescent="0.3">
      <c r="A10" s="43" t="s">
        <v>27</v>
      </c>
      <c r="B10" s="44"/>
      <c r="C10" s="45"/>
      <c r="D10" s="43" t="s">
        <v>27</v>
      </c>
      <c r="E10" s="44"/>
      <c r="F10" s="45"/>
    </row>
    <row r="11" spans="1:6" ht="20.25" hidden="1" customHeight="1" x14ac:dyDescent="0.3">
      <c r="A11" s="43"/>
      <c r="B11" s="44"/>
      <c r="C11" s="45"/>
      <c r="D11" s="43"/>
      <c r="E11" s="44"/>
      <c r="F11" s="45"/>
    </row>
    <row r="12" spans="1:6" ht="79.5" hidden="1" customHeight="1" x14ac:dyDescent="0.3">
      <c r="A12" s="43"/>
      <c r="B12" s="44"/>
      <c r="C12" s="45"/>
      <c r="D12" s="43"/>
      <c r="E12" s="44"/>
      <c r="F12" s="45"/>
    </row>
    <row r="13" spans="1:6" ht="81" hidden="1" customHeight="1" x14ac:dyDescent="0.3">
      <c r="A13" s="43" t="s">
        <v>28</v>
      </c>
      <c r="B13" s="44"/>
      <c r="C13" s="45"/>
      <c r="D13" s="43" t="s">
        <v>28</v>
      </c>
      <c r="E13" s="44"/>
      <c r="F13" s="45"/>
    </row>
    <row r="14" spans="1:6" ht="19.5" hidden="1" customHeight="1" x14ac:dyDescent="0.3">
      <c r="A14" s="43"/>
      <c r="B14" s="44"/>
      <c r="C14" s="45"/>
      <c r="D14" s="43"/>
      <c r="E14" s="44"/>
      <c r="F14" s="45"/>
    </row>
    <row r="15" spans="1:6" ht="30" hidden="1" customHeight="1" x14ac:dyDescent="0.3">
      <c r="A15" s="43"/>
      <c r="B15" s="44"/>
      <c r="C15" s="45"/>
      <c r="D15" s="43"/>
      <c r="E15" s="44"/>
      <c r="F15" s="45"/>
    </row>
    <row r="16" spans="1:6" ht="34.5" hidden="1" customHeight="1" x14ac:dyDescent="0.3">
      <c r="A16" s="43"/>
      <c r="B16" s="44"/>
      <c r="C16" s="45"/>
      <c r="D16" s="43"/>
      <c r="E16" s="44"/>
      <c r="F16" s="45"/>
    </row>
    <row r="17" spans="1:6" ht="15" hidden="1" customHeight="1" x14ac:dyDescent="0.3">
      <c r="A17" s="43"/>
      <c r="B17" s="44"/>
      <c r="C17" s="45"/>
      <c r="D17" s="43"/>
      <c r="E17" s="44"/>
      <c r="F17" s="45"/>
    </row>
    <row r="18" spans="1:6" ht="91.5" hidden="1" customHeight="1" x14ac:dyDescent="0.3">
      <c r="A18" s="40"/>
      <c r="B18" s="41"/>
      <c r="C18" s="42"/>
      <c r="D18" s="43"/>
      <c r="E18" s="44"/>
      <c r="F18" s="45"/>
    </row>
    <row r="19" spans="1:6" ht="30.75" customHeight="1" x14ac:dyDescent="0.3">
      <c r="A19" s="40" t="s">
        <v>4</v>
      </c>
      <c r="B19" s="41"/>
      <c r="C19" s="41"/>
      <c r="D19" s="41"/>
      <c r="E19" s="41"/>
      <c r="F19" s="42"/>
    </row>
    <row r="20" spans="1:6" ht="31.5" customHeight="1" x14ac:dyDescent="0.3">
      <c r="A20" s="7" t="s">
        <v>29</v>
      </c>
      <c r="B20" s="18">
        <v>2639400</v>
      </c>
      <c r="C20" s="18"/>
      <c r="D20" s="7" t="s">
        <v>29</v>
      </c>
      <c r="E20" s="22">
        <f>B20+638600</f>
        <v>3278000</v>
      </c>
      <c r="F20" s="20"/>
    </row>
    <row r="21" spans="1:6" ht="30.75" hidden="1" customHeight="1" x14ac:dyDescent="0.3">
      <c r="A21" s="7"/>
      <c r="B21" s="18"/>
      <c r="C21" s="18"/>
      <c r="D21" s="7"/>
      <c r="E21" s="20"/>
      <c r="F21" s="20"/>
    </row>
    <row r="22" spans="1:6" ht="31.5" hidden="1" customHeight="1" x14ac:dyDescent="0.3">
      <c r="A22" s="7"/>
      <c r="B22" s="18"/>
      <c r="C22" s="18"/>
      <c r="D22" s="7"/>
      <c r="E22" s="20"/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idden="1" x14ac:dyDescent="0.3">
      <c r="A25" s="7"/>
      <c r="B25" s="18"/>
      <c r="C25" s="18"/>
      <c r="D25" s="7"/>
      <c r="E25" s="20"/>
      <c r="F25" s="20"/>
    </row>
    <row r="26" spans="1:6" hidden="1" x14ac:dyDescent="0.3">
      <c r="A26" s="7"/>
      <c r="B26" s="21"/>
      <c r="C26" s="18"/>
      <c r="D26" s="7"/>
      <c r="E26" s="22"/>
      <c r="F26" s="20"/>
    </row>
    <row r="27" spans="1:6" hidden="1" x14ac:dyDescent="0.3">
      <c r="A27" s="7"/>
      <c r="B27" s="18"/>
      <c r="C27" s="18"/>
      <c r="D27" s="7"/>
      <c r="E27" s="20"/>
      <c r="F27" s="20"/>
    </row>
    <row r="28" spans="1:6" hidden="1" x14ac:dyDescent="0.3">
      <c r="A28" s="7"/>
      <c r="B28" s="20"/>
      <c r="C28" s="20"/>
      <c r="D28" s="7"/>
      <c r="E28" s="20"/>
      <c r="F28" s="20"/>
    </row>
    <row r="29" spans="1:6" hidden="1" x14ac:dyDescent="0.3">
      <c r="A29" s="7"/>
      <c r="B29" s="23"/>
      <c r="C29" s="20"/>
      <c r="D29" s="7"/>
      <c r="E29" s="23"/>
      <c r="F29" s="20"/>
    </row>
    <row r="30" spans="1:6" hidden="1" x14ac:dyDescent="0.3">
      <c r="A30" s="7"/>
      <c r="B30" s="24"/>
      <c r="C30" s="18"/>
      <c r="D30" s="7"/>
      <c r="E30" s="23"/>
      <c r="F30" s="20"/>
    </row>
    <row r="31" spans="1:6" ht="27.6" hidden="1" x14ac:dyDescent="0.3">
      <c r="A31" s="7"/>
      <c r="B31" s="24"/>
      <c r="C31" s="18"/>
      <c r="D31" s="7" t="s">
        <v>18</v>
      </c>
      <c r="E31" s="23"/>
      <c r="F31" s="20"/>
    </row>
    <row r="32" spans="1:6" hidden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2639400</v>
      </c>
      <c r="C42" s="11">
        <f>SUM(C20:C29)</f>
        <v>0</v>
      </c>
      <c r="D42" s="29"/>
      <c r="E42" s="11">
        <f>SUM(E20:E30)</f>
        <v>3278000</v>
      </c>
      <c r="F42" s="11">
        <f>SUM(F20:F31)</f>
        <v>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9:F19"/>
    <mergeCell ref="A35:F35"/>
    <mergeCell ref="A15:C15"/>
    <mergeCell ref="D15:F15"/>
    <mergeCell ref="A16:C16"/>
    <mergeCell ref="D16:F16"/>
    <mergeCell ref="A17:C17"/>
    <mergeCell ref="D17:F17"/>
    <mergeCell ref="A13:C13"/>
    <mergeCell ref="D13:F13"/>
    <mergeCell ref="A14:C14"/>
    <mergeCell ref="D14:F14"/>
    <mergeCell ref="A18:C18"/>
    <mergeCell ref="D18:F18"/>
    <mergeCell ref="A10:C10"/>
    <mergeCell ref="D10:F10"/>
    <mergeCell ref="A11:C11"/>
    <mergeCell ref="D11:F11"/>
    <mergeCell ref="A12:C12"/>
    <mergeCell ref="D12:F12"/>
    <mergeCell ref="A7:A8"/>
    <mergeCell ref="B7:C7"/>
    <mergeCell ref="D7:D8"/>
    <mergeCell ref="E7:F7"/>
    <mergeCell ref="A9:F9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42" sqref="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63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16.5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3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4" customHeight="1" x14ac:dyDescent="0.3">
      <c r="A9" s="54" t="s">
        <v>3</v>
      </c>
      <c r="B9" s="55"/>
      <c r="C9" s="55"/>
      <c r="D9" s="55"/>
      <c r="E9" s="55"/>
      <c r="F9" s="56"/>
    </row>
    <row r="10" spans="1:6" ht="31.5" customHeight="1" x14ac:dyDescent="0.3">
      <c r="A10" s="43" t="s">
        <v>64</v>
      </c>
      <c r="B10" s="44"/>
      <c r="C10" s="45"/>
      <c r="D10" s="43" t="s">
        <v>64</v>
      </c>
      <c r="E10" s="44"/>
      <c r="F10" s="45"/>
    </row>
    <row r="11" spans="1:6" ht="18.75" customHeight="1" x14ac:dyDescent="0.3">
      <c r="A11" s="43" t="s">
        <v>45</v>
      </c>
      <c r="B11" s="44"/>
      <c r="C11" s="45"/>
      <c r="D11" s="43" t="s">
        <v>45</v>
      </c>
      <c r="E11" s="44"/>
      <c r="F11" s="45"/>
    </row>
    <row r="12" spans="1:6" ht="65.25" customHeight="1" x14ac:dyDescent="0.3">
      <c r="A12" s="43" t="s">
        <v>25</v>
      </c>
      <c r="B12" s="44"/>
      <c r="C12" s="45"/>
      <c r="D12" s="43" t="s">
        <v>25</v>
      </c>
      <c r="E12" s="44"/>
      <c r="F12" s="45"/>
    </row>
    <row r="13" spans="1:6" ht="63" customHeight="1" x14ac:dyDescent="0.3">
      <c r="A13" s="43" t="s">
        <v>28</v>
      </c>
      <c r="B13" s="44"/>
      <c r="C13" s="45"/>
      <c r="D13" s="43" t="s">
        <v>28</v>
      </c>
      <c r="E13" s="44"/>
      <c r="F13" s="45"/>
    </row>
    <row r="14" spans="1:6" ht="65.25" customHeight="1" x14ac:dyDescent="0.3">
      <c r="A14" s="43" t="s">
        <v>37</v>
      </c>
      <c r="B14" s="44"/>
      <c r="C14" s="45"/>
      <c r="D14" s="43" t="s">
        <v>37</v>
      </c>
      <c r="E14" s="44"/>
      <c r="F14" s="45"/>
    </row>
    <row r="15" spans="1:6" ht="33" customHeight="1" x14ac:dyDescent="0.3">
      <c r="A15" s="43" t="s">
        <v>38</v>
      </c>
      <c r="B15" s="44"/>
      <c r="C15" s="45"/>
      <c r="D15" s="43" t="s">
        <v>38</v>
      </c>
      <c r="E15" s="44"/>
      <c r="F15" s="45"/>
    </row>
    <row r="16" spans="1:6" ht="66" customHeight="1" x14ac:dyDescent="0.3">
      <c r="A16" s="43" t="s">
        <v>39</v>
      </c>
      <c r="B16" s="44"/>
      <c r="C16" s="45"/>
      <c r="D16" s="43" t="s">
        <v>39</v>
      </c>
      <c r="E16" s="44"/>
      <c r="F16" s="45"/>
    </row>
    <row r="17" spans="1:6" ht="50.25" customHeight="1" x14ac:dyDescent="0.3">
      <c r="A17" s="43" t="s">
        <v>40</v>
      </c>
      <c r="B17" s="44"/>
      <c r="C17" s="45"/>
      <c r="D17" s="43" t="s">
        <v>40</v>
      </c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15.75" customHeight="1" x14ac:dyDescent="0.3">
      <c r="A19" s="40" t="s">
        <v>4</v>
      </c>
      <c r="B19" s="41"/>
      <c r="C19" s="41"/>
      <c r="D19" s="41"/>
      <c r="E19" s="41"/>
      <c r="F19" s="42"/>
    </row>
    <row r="20" spans="1:6" ht="30" customHeight="1" x14ac:dyDescent="0.3">
      <c r="A20" s="7" t="s">
        <v>65</v>
      </c>
      <c r="B20" s="18">
        <v>249900</v>
      </c>
      <c r="C20" s="18"/>
      <c r="D20" s="7" t="s">
        <v>65</v>
      </c>
      <c r="E20" s="19">
        <f>B20</f>
        <v>249900</v>
      </c>
      <c r="F20" s="20"/>
    </row>
    <row r="21" spans="1:6" ht="28.8" customHeight="1" x14ac:dyDescent="0.3">
      <c r="A21" s="7" t="s">
        <v>66</v>
      </c>
      <c r="B21" s="18">
        <v>1500000</v>
      </c>
      <c r="C21" s="18"/>
      <c r="D21" s="7" t="s">
        <v>66</v>
      </c>
      <c r="E21" s="20">
        <f>B21</f>
        <v>1500000</v>
      </c>
      <c r="F21" s="20"/>
    </row>
    <row r="22" spans="1:6" ht="58.8" customHeight="1" x14ac:dyDescent="0.3">
      <c r="A22" s="7" t="s">
        <v>67</v>
      </c>
      <c r="B22" s="18">
        <v>1765100</v>
      </c>
      <c r="C22" s="18"/>
      <c r="D22" s="7" t="s">
        <v>67</v>
      </c>
      <c r="E22" s="20">
        <f>B22</f>
        <v>1765100</v>
      </c>
      <c r="F22" s="20"/>
    </row>
    <row r="23" spans="1:6" ht="44.25" customHeight="1" x14ac:dyDescent="0.3">
      <c r="A23" s="7" t="s">
        <v>68</v>
      </c>
      <c r="B23" s="18">
        <v>6492838.4100000001</v>
      </c>
      <c r="C23" s="18"/>
      <c r="D23" s="7" t="s">
        <v>68</v>
      </c>
      <c r="E23" s="20">
        <f>B23+840000</f>
        <v>7332838.4100000001</v>
      </c>
      <c r="F23" s="20"/>
    </row>
    <row r="24" spans="1:6" ht="34.5" customHeight="1" x14ac:dyDescent="0.3">
      <c r="A24" s="7" t="s">
        <v>69</v>
      </c>
      <c r="B24" s="18">
        <v>42161.59</v>
      </c>
      <c r="C24" s="18"/>
      <c r="D24" s="7" t="s">
        <v>69</v>
      </c>
      <c r="E24" s="20">
        <f>B24</f>
        <v>42161.59</v>
      </c>
      <c r="F24" s="20"/>
    </row>
    <row r="25" spans="1:6" ht="15" customHeight="1" x14ac:dyDescent="0.3">
      <c r="A25" s="7" t="s">
        <v>70</v>
      </c>
      <c r="B25" s="18"/>
      <c r="C25" s="18">
        <v>1500000</v>
      </c>
      <c r="D25" s="7" t="s">
        <v>71</v>
      </c>
      <c r="E25" s="20"/>
      <c r="F25" s="20">
        <f>C25</f>
        <v>1500000</v>
      </c>
    </row>
    <row r="26" spans="1:6" ht="91.5" customHeight="1" x14ac:dyDescent="0.3">
      <c r="A26" s="7" t="s">
        <v>72</v>
      </c>
      <c r="B26" s="21">
        <v>10000</v>
      </c>
      <c r="C26" s="18"/>
      <c r="D26" s="7" t="s">
        <v>72</v>
      </c>
      <c r="E26" s="22">
        <f>B26</f>
        <v>10000</v>
      </c>
      <c r="F26" s="20"/>
    </row>
    <row r="27" spans="1:6" ht="30.75" hidden="1" customHeight="1" x14ac:dyDescent="0.3">
      <c r="A27" s="7" t="s">
        <v>73</v>
      </c>
      <c r="B27" s="18"/>
      <c r="C27" s="18"/>
      <c r="D27" s="7" t="s">
        <v>73</v>
      </c>
      <c r="E27" s="20"/>
      <c r="F27" s="20"/>
    </row>
    <row r="28" spans="1:6" ht="31.5" hidden="1" customHeight="1" x14ac:dyDescent="0.3">
      <c r="A28" s="7"/>
      <c r="B28" s="20"/>
      <c r="C28" s="20"/>
      <c r="D28" s="7"/>
      <c r="E28" s="20">
        <f>B28</f>
        <v>0</v>
      </c>
      <c r="F28" s="20"/>
    </row>
    <row r="29" spans="1:6" ht="30.75" customHeight="1" x14ac:dyDescent="0.3">
      <c r="A29" s="7" t="s">
        <v>74</v>
      </c>
      <c r="B29" s="23"/>
      <c r="C29" s="20">
        <v>5911684</v>
      </c>
      <c r="D29" s="7" t="s">
        <v>74</v>
      </c>
      <c r="E29" s="23"/>
      <c r="F29" s="20">
        <v>5911684</v>
      </c>
    </row>
    <row r="30" spans="1:6" ht="31.5" customHeight="1" x14ac:dyDescent="0.3">
      <c r="A30" s="7" t="s">
        <v>75</v>
      </c>
      <c r="B30" s="24"/>
      <c r="C30" s="18">
        <v>4193662</v>
      </c>
      <c r="D30" s="7" t="s">
        <v>75</v>
      </c>
      <c r="E30" s="23"/>
      <c r="F30" s="20">
        <f>3493662+700000</f>
        <v>4193662</v>
      </c>
    </row>
    <row r="31" spans="1:6" ht="31.5" customHeight="1" x14ac:dyDescent="0.3">
      <c r="A31" s="7" t="s">
        <v>18</v>
      </c>
      <c r="B31" s="24">
        <v>12500</v>
      </c>
      <c r="C31" s="18">
        <v>62500</v>
      </c>
      <c r="D31" s="7" t="s">
        <v>18</v>
      </c>
      <c r="E31" s="23">
        <v>12500</v>
      </c>
      <c r="F31" s="20">
        <v>62500</v>
      </c>
    </row>
    <row r="32" spans="1:6" ht="31.5" customHeight="1" x14ac:dyDescent="0.3">
      <c r="A32" s="7" t="s">
        <v>76</v>
      </c>
      <c r="B32" s="24"/>
      <c r="C32" s="18">
        <v>585344.27</v>
      </c>
      <c r="D32" s="7" t="s">
        <v>76</v>
      </c>
      <c r="E32" s="7"/>
      <c r="F32" s="8">
        <f>C32+1256793</f>
        <v>1842137.27</v>
      </c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SUM(B20:B32)</f>
        <v>10072500</v>
      </c>
      <c r="C42" s="11">
        <f>SUM(C20:C32)</f>
        <v>12253190.27</v>
      </c>
      <c r="D42" s="29"/>
      <c r="E42" s="11">
        <f>SUM(E20:E32)</f>
        <v>10912500</v>
      </c>
      <c r="F42" s="11">
        <f>SUM(F20:F32)</f>
        <v>13509983.27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" workbookViewId="0">
      <selection activeCell="F42" sqref="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77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16.5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3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4" customHeight="1" x14ac:dyDescent="0.3">
      <c r="A9" s="54" t="s">
        <v>3</v>
      </c>
      <c r="B9" s="55"/>
      <c r="C9" s="55"/>
      <c r="D9" s="55"/>
      <c r="E9" s="55"/>
      <c r="F9" s="56"/>
    </row>
    <row r="10" spans="1:6" ht="31.5" customHeight="1" x14ac:dyDescent="0.3">
      <c r="A10" s="43" t="s">
        <v>78</v>
      </c>
      <c r="B10" s="44"/>
      <c r="C10" s="45"/>
      <c r="D10" s="43" t="s">
        <v>78</v>
      </c>
      <c r="E10" s="44"/>
      <c r="F10" s="45"/>
    </row>
    <row r="11" spans="1:6" ht="30.75" hidden="1" customHeight="1" x14ac:dyDescent="0.3">
      <c r="A11" s="43"/>
      <c r="B11" s="44"/>
      <c r="C11" s="45"/>
      <c r="D11" s="43"/>
      <c r="E11" s="44"/>
      <c r="F11" s="45"/>
    </row>
    <row r="12" spans="1:6" ht="79.5" hidden="1" customHeight="1" x14ac:dyDescent="0.3">
      <c r="A12" s="43"/>
      <c r="B12" s="44"/>
      <c r="C12" s="45"/>
      <c r="D12" s="43"/>
      <c r="E12" s="44"/>
      <c r="F12" s="45"/>
    </row>
    <row r="13" spans="1:6" ht="81" hidden="1" customHeight="1" x14ac:dyDescent="0.3">
      <c r="A13" s="43"/>
      <c r="B13" s="44"/>
      <c r="C13" s="45"/>
      <c r="D13" s="43"/>
      <c r="E13" s="44"/>
      <c r="F13" s="45"/>
    </row>
    <row r="14" spans="1:6" ht="79.5" hidden="1" customHeight="1" x14ac:dyDescent="0.3">
      <c r="A14" s="43"/>
      <c r="B14" s="44"/>
      <c r="C14" s="45"/>
      <c r="D14" s="43"/>
      <c r="E14" s="44"/>
      <c r="F14" s="45"/>
    </row>
    <row r="15" spans="1:6" ht="33" hidden="1" customHeight="1" x14ac:dyDescent="0.3">
      <c r="A15" s="43"/>
      <c r="B15" s="44"/>
      <c r="C15" s="45"/>
      <c r="D15" s="43"/>
      <c r="E15" s="44"/>
      <c r="F15" s="45"/>
    </row>
    <row r="16" spans="1:6" ht="81.75" hidden="1" customHeight="1" x14ac:dyDescent="0.3">
      <c r="A16" s="43"/>
      <c r="B16" s="44"/>
      <c r="C16" s="45"/>
      <c r="D16" s="43"/>
      <c r="E16" s="44"/>
      <c r="F16" s="45"/>
    </row>
    <row r="17" spans="1:6" ht="50.25" hidden="1" customHeight="1" x14ac:dyDescent="0.3">
      <c r="A17" s="43"/>
      <c r="B17" s="44"/>
      <c r="C17" s="45"/>
      <c r="D17" s="43"/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15.75" customHeight="1" x14ac:dyDescent="0.3">
      <c r="A19" s="40" t="s">
        <v>4</v>
      </c>
      <c r="B19" s="41"/>
      <c r="C19" s="41"/>
      <c r="D19" s="41"/>
      <c r="E19" s="41"/>
      <c r="F19" s="42"/>
    </row>
    <row r="20" spans="1:6" ht="30" customHeight="1" x14ac:dyDescent="0.3">
      <c r="A20" s="7" t="s">
        <v>79</v>
      </c>
      <c r="B20" s="18"/>
      <c r="C20" s="18">
        <v>1100000</v>
      </c>
      <c r="D20" s="7" t="s">
        <v>79</v>
      </c>
      <c r="E20" s="19"/>
      <c r="F20" s="20">
        <f>C20+600000</f>
        <v>1700000</v>
      </c>
    </row>
    <row r="21" spans="1:6" ht="33.75" hidden="1" customHeight="1" x14ac:dyDescent="0.3">
      <c r="A21" s="7"/>
      <c r="B21" s="18"/>
      <c r="C21" s="18"/>
      <c r="D21" s="7"/>
      <c r="E21" s="20"/>
      <c r="F21" s="20"/>
    </row>
    <row r="22" spans="1:6" ht="60.75" hidden="1" customHeight="1" x14ac:dyDescent="0.3">
      <c r="A22" s="7"/>
      <c r="B22" s="18"/>
      <c r="C22" s="18"/>
      <c r="D22" s="7"/>
      <c r="E22" s="20"/>
      <c r="F22" s="20"/>
    </row>
    <row r="23" spans="1:6" ht="44.25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37" t="s">
        <v>10</v>
      </c>
      <c r="B42" s="38">
        <f>SUM(B20:B30)</f>
        <v>0</v>
      </c>
      <c r="C42" s="38">
        <f>SUM(C20:C29)</f>
        <v>1100000</v>
      </c>
      <c r="D42" s="39"/>
      <c r="E42" s="38">
        <f>SUM(E20:E30)</f>
        <v>0</v>
      </c>
      <c r="F42" s="38">
        <f>SUM(F20:F31)</f>
        <v>1700000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48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16.5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3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4" customHeight="1" x14ac:dyDescent="0.3">
      <c r="A9" s="54" t="s">
        <v>3</v>
      </c>
      <c r="B9" s="55"/>
      <c r="C9" s="55"/>
      <c r="D9" s="55"/>
      <c r="E9" s="55"/>
      <c r="F9" s="56"/>
    </row>
    <row r="10" spans="1:6" ht="31.5" customHeight="1" x14ac:dyDescent="0.3">
      <c r="A10" s="43" t="s">
        <v>49</v>
      </c>
      <c r="B10" s="44"/>
      <c r="C10" s="45"/>
      <c r="D10" s="43" t="s">
        <v>49</v>
      </c>
      <c r="E10" s="44"/>
      <c r="F10" s="45"/>
    </row>
    <row r="11" spans="1:6" ht="30.75" hidden="1" customHeight="1" x14ac:dyDescent="0.3">
      <c r="A11" s="43"/>
      <c r="B11" s="44"/>
      <c r="C11" s="45"/>
      <c r="D11" s="43"/>
      <c r="E11" s="44"/>
      <c r="F11" s="45"/>
    </row>
    <row r="12" spans="1:6" ht="79.5" hidden="1" customHeight="1" x14ac:dyDescent="0.3">
      <c r="A12" s="43"/>
      <c r="B12" s="44"/>
      <c r="C12" s="45"/>
      <c r="D12" s="43"/>
      <c r="E12" s="44"/>
      <c r="F12" s="45"/>
    </row>
    <row r="13" spans="1:6" ht="81" hidden="1" customHeight="1" x14ac:dyDescent="0.3">
      <c r="A13" s="43"/>
      <c r="B13" s="44"/>
      <c r="C13" s="45"/>
      <c r="D13" s="43"/>
      <c r="E13" s="44"/>
      <c r="F13" s="45"/>
    </row>
    <row r="14" spans="1:6" ht="79.5" hidden="1" customHeight="1" x14ac:dyDescent="0.3">
      <c r="A14" s="43"/>
      <c r="B14" s="44"/>
      <c r="C14" s="45"/>
      <c r="D14" s="43"/>
      <c r="E14" s="44"/>
      <c r="F14" s="45"/>
    </row>
    <row r="15" spans="1:6" ht="33" hidden="1" customHeight="1" x14ac:dyDescent="0.3">
      <c r="A15" s="43"/>
      <c r="B15" s="44"/>
      <c r="C15" s="45"/>
      <c r="D15" s="43"/>
      <c r="E15" s="44"/>
      <c r="F15" s="45"/>
    </row>
    <row r="16" spans="1:6" ht="81.75" hidden="1" customHeight="1" x14ac:dyDescent="0.3">
      <c r="A16" s="43"/>
      <c r="B16" s="44"/>
      <c r="C16" s="45"/>
      <c r="D16" s="43"/>
      <c r="E16" s="44"/>
      <c r="F16" s="45"/>
    </row>
    <row r="17" spans="1:6" ht="50.25" hidden="1" customHeight="1" x14ac:dyDescent="0.3">
      <c r="A17" s="43"/>
      <c r="B17" s="44"/>
      <c r="C17" s="45"/>
      <c r="D17" s="43"/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15.75" customHeight="1" x14ac:dyDescent="0.3">
      <c r="A19" s="40" t="s">
        <v>4</v>
      </c>
      <c r="B19" s="41"/>
      <c r="C19" s="41"/>
      <c r="D19" s="41"/>
      <c r="E19" s="41"/>
      <c r="F19" s="42"/>
    </row>
    <row r="20" spans="1:6" ht="30" customHeight="1" x14ac:dyDescent="0.3">
      <c r="A20" s="7" t="s">
        <v>50</v>
      </c>
      <c r="B20" s="18">
        <v>60500</v>
      </c>
      <c r="C20" s="18">
        <v>64217.46</v>
      </c>
      <c r="D20" s="7" t="s">
        <v>50</v>
      </c>
      <c r="E20" s="19">
        <f>B20</f>
        <v>60500</v>
      </c>
      <c r="F20" s="20">
        <v>64217.46</v>
      </c>
    </row>
    <row r="21" spans="1:6" ht="37.799999999999997" customHeight="1" x14ac:dyDescent="0.3">
      <c r="A21" s="7" t="s">
        <v>51</v>
      </c>
      <c r="B21" s="18">
        <v>34500</v>
      </c>
      <c r="C21" s="18"/>
      <c r="D21" s="7" t="s">
        <v>51</v>
      </c>
      <c r="E21" s="20">
        <f>B21</f>
        <v>34500</v>
      </c>
      <c r="F21" s="20"/>
    </row>
    <row r="22" spans="1:6" ht="45" customHeight="1" x14ac:dyDescent="0.3">
      <c r="A22" s="7" t="s">
        <v>52</v>
      </c>
      <c r="B22" s="18">
        <v>100000</v>
      </c>
      <c r="C22" s="18"/>
      <c r="D22" s="7" t="s">
        <v>52</v>
      </c>
      <c r="E22" s="20">
        <v>100000</v>
      </c>
      <c r="F22" s="20"/>
    </row>
    <row r="23" spans="1:6" ht="30" customHeight="1" x14ac:dyDescent="0.3">
      <c r="A23" s="7"/>
      <c r="B23" s="18"/>
      <c r="C23" s="18"/>
      <c r="D23" s="7" t="s">
        <v>90</v>
      </c>
      <c r="E23" s="20">
        <v>15000</v>
      </c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37" t="s">
        <v>10</v>
      </c>
      <c r="B42" s="38">
        <f>SUM(B20:B30)</f>
        <v>195000</v>
      </c>
      <c r="C42" s="38">
        <f>SUM(C20:C30)-C22</f>
        <v>64217.46</v>
      </c>
      <c r="D42" s="39"/>
      <c r="E42" s="38">
        <f>SUM(E20:E30)</f>
        <v>210000</v>
      </c>
      <c r="F42" s="38">
        <f>SUM(F20:F30)-F22</f>
        <v>64217.46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23" sqref="E23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46" t="s">
        <v>0</v>
      </c>
      <c r="B1" s="46"/>
      <c r="C1" s="46"/>
      <c r="D1" s="46"/>
      <c r="E1" s="46"/>
      <c r="F1" s="46"/>
    </row>
    <row r="2" spans="1:6" ht="15.75" customHeight="1" x14ac:dyDescent="0.3">
      <c r="A2" s="46" t="s">
        <v>13</v>
      </c>
      <c r="B2" s="46"/>
      <c r="C2" s="46"/>
      <c r="D2" s="46"/>
      <c r="E2" s="46"/>
      <c r="F2" s="46"/>
    </row>
    <row r="3" spans="1:6" ht="15.75" customHeight="1" x14ac:dyDescent="0.3">
      <c r="A3" s="46" t="s">
        <v>80</v>
      </c>
      <c r="B3" s="46"/>
      <c r="C3" s="46"/>
      <c r="D3" s="46"/>
      <c r="E3" s="46"/>
      <c r="F3" s="46"/>
    </row>
    <row r="4" spans="1:6" ht="15.75" customHeight="1" x14ac:dyDescent="0.3">
      <c r="A4" s="46" t="s">
        <v>7</v>
      </c>
      <c r="B4" s="46"/>
      <c r="C4" s="46"/>
      <c r="D4" s="46"/>
      <c r="E4" s="46"/>
      <c r="F4" s="46"/>
    </row>
    <row r="6" spans="1:6" ht="16.2" x14ac:dyDescent="0.35">
      <c r="A6" s="47" t="s">
        <v>1</v>
      </c>
      <c r="B6" s="48"/>
      <c r="C6" s="49"/>
      <c r="D6" s="47" t="s">
        <v>2</v>
      </c>
      <c r="E6" s="48"/>
      <c r="F6" s="49"/>
    </row>
    <row r="7" spans="1:6" ht="16.5" customHeight="1" x14ac:dyDescent="0.3">
      <c r="A7" s="50" t="s">
        <v>6</v>
      </c>
      <c r="B7" s="52" t="s">
        <v>5</v>
      </c>
      <c r="C7" s="53"/>
      <c r="D7" s="50" t="s">
        <v>6</v>
      </c>
      <c r="E7" s="52" t="s">
        <v>5</v>
      </c>
      <c r="F7" s="53"/>
    </row>
    <row r="8" spans="1:6" ht="33" customHeight="1" x14ac:dyDescent="0.3">
      <c r="A8" s="51"/>
      <c r="B8" s="2" t="s">
        <v>11</v>
      </c>
      <c r="C8" s="2" t="s">
        <v>12</v>
      </c>
      <c r="D8" s="51"/>
      <c r="E8" s="2" t="s">
        <v>11</v>
      </c>
      <c r="F8" s="2" t="s">
        <v>12</v>
      </c>
    </row>
    <row r="9" spans="1:6" ht="24" customHeight="1" x14ac:dyDescent="0.3">
      <c r="A9" s="54" t="s">
        <v>3</v>
      </c>
      <c r="B9" s="55"/>
      <c r="C9" s="55"/>
      <c r="D9" s="55"/>
      <c r="E9" s="55"/>
      <c r="F9" s="56"/>
    </row>
    <row r="10" spans="1:6" ht="31.5" customHeight="1" x14ac:dyDescent="0.3">
      <c r="A10" s="43" t="s">
        <v>81</v>
      </c>
      <c r="B10" s="44"/>
      <c r="C10" s="45"/>
      <c r="D10" s="43" t="s">
        <v>81</v>
      </c>
      <c r="E10" s="44"/>
      <c r="F10" s="45"/>
    </row>
    <row r="11" spans="1:6" ht="30.75" hidden="1" customHeight="1" x14ac:dyDescent="0.3">
      <c r="A11" s="43"/>
      <c r="B11" s="44"/>
      <c r="C11" s="45"/>
      <c r="D11" s="43"/>
      <c r="E11" s="44"/>
      <c r="F11" s="45"/>
    </row>
    <row r="12" spans="1:6" ht="79.5" hidden="1" customHeight="1" x14ac:dyDescent="0.3">
      <c r="A12" s="43"/>
      <c r="B12" s="44"/>
      <c r="C12" s="45"/>
      <c r="D12" s="43"/>
      <c r="E12" s="44"/>
      <c r="F12" s="45"/>
    </row>
    <row r="13" spans="1:6" ht="81" hidden="1" customHeight="1" x14ac:dyDescent="0.3">
      <c r="A13" s="43"/>
      <c r="B13" s="44"/>
      <c r="C13" s="45"/>
      <c r="D13" s="43"/>
      <c r="E13" s="44"/>
      <c r="F13" s="45"/>
    </row>
    <row r="14" spans="1:6" ht="79.5" hidden="1" customHeight="1" x14ac:dyDescent="0.3">
      <c r="A14" s="43"/>
      <c r="B14" s="44"/>
      <c r="C14" s="45"/>
      <c r="D14" s="43"/>
      <c r="E14" s="44"/>
      <c r="F14" s="45"/>
    </row>
    <row r="15" spans="1:6" ht="33" hidden="1" customHeight="1" x14ac:dyDescent="0.3">
      <c r="A15" s="43"/>
      <c r="B15" s="44"/>
      <c r="C15" s="45"/>
      <c r="D15" s="43"/>
      <c r="E15" s="44"/>
      <c r="F15" s="45"/>
    </row>
    <row r="16" spans="1:6" ht="81.75" hidden="1" customHeight="1" x14ac:dyDescent="0.3">
      <c r="A16" s="43"/>
      <c r="B16" s="44"/>
      <c r="C16" s="45"/>
      <c r="D16" s="43"/>
      <c r="E16" s="44"/>
      <c r="F16" s="45"/>
    </row>
    <row r="17" spans="1:6" ht="50.25" hidden="1" customHeight="1" x14ac:dyDescent="0.3">
      <c r="A17" s="43"/>
      <c r="B17" s="44"/>
      <c r="C17" s="45"/>
      <c r="D17" s="43"/>
      <c r="E17" s="44"/>
      <c r="F17" s="45"/>
    </row>
    <row r="18" spans="1:6" ht="48.75" hidden="1" customHeight="1" x14ac:dyDescent="0.3">
      <c r="A18" s="40"/>
      <c r="B18" s="41"/>
      <c r="C18" s="42"/>
      <c r="D18" s="43"/>
      <c r="E18" s="44"/>
      <c r="F18" s="45"/>
    </row>
    <row r="19" spans="1:6" ht="15.75" customHeight="1" x14ac:dyDescent="0.3">
      <c r="A19" s="40" t="s">
        <v>4</v>
      </c>
      <c r="B19" s="41"/>
      <c r="C19" s="41"/>
      <c r="D19" s="41"/>
      <c r="E19" s="41"/>
      <c r="F19" s="42"/>
    </row>
    <row r="20" spans="1:6" ht="61.2" customHeight="1" x14ac:dyDescent="0.3">
      <c r="A20" s="7" t="s">
        <v>82</v>
      </c>
      <c r="B20" s="18">
        <v>300000</v>
      </c>
      <c r="C20" s="18"/>
      <c r="D20" s="7" t="s">
        <v>82</v>
      </c>
      <c r="E20" s="22">
        <v>300000</v>
      </c>
      <c r="F20" s="20"/>
    </row>
    <row r="21" spans="1:6" ht="48" customHeight="1" x14ac:dyDescent="0.3">
      <c r="A21" s="7" t="s">
        <v>83</v>
      </c>
      <c r="B21" s="18">
        <v>3000000</v>
      </c>
      <c r="C21" s="18"/>
      <c r="D21" s="7" t="s">
        <v>83</v>
      </c>
      <c r="E21" s="20">
        <f>B21</f>
        <v>3000000</v>
      </c>
      <c r="F21" s="20"/>
    </row>
    <row r="22" spans="1:6" ht="33" customHeight="1" x14ac:dyDescent="0.3">
      <c r="A22" s="7" t="s">
        <v>84</v>
      </c>
      <c r="B22" s="18">
        <v>7600000</v>
      </c>
      <c r="C22" s="18">
        <v>5423887</v>
      </c>
      <c r="D22" s="7" t="s">
        <v>84</v>
      </c>
      <c r="E22" s="20">
        <f>B22+195000</f>
        <v>7795000</v>
      </c>
      <c r="F22" s="20">
        <f>C22</f>
        <v>5423887</v>
      </c>
    </row>
    <row r="23" spans="1:6" ht="43.5" customHeight="1" x14ac:dyDescent="0.3">
      <c r="A23" s="7" t="s">
        <v>85</v>
      </c>
      <c r="B23" s="18">
        <v>700000</v>
      </c>
      <c r="C23" s="18"/>
      <c r="D23" s="7" t="s">
        <v>85</v>
      </c>
      <c r="E23" s="20">
        <v>700000</v>
      </c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54"/>
      <c r="B35" s="55"/>
      <c r="C35" s="55"/>
      <c r="D35" s="55"/>
      <c r="E35" s="55"/>
      <c r="F35" s="56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11600000</v>
      </c>
      <c r="C42" s="11">
        <f>SUM(C20:C30)</f>
        <v>5423887</v>
      </c>
      <c r="D42" s="29"/>
      <c r="E42" s="11">
        <f>SUM(E20:E30)</f>
        <v>11795000</v>
      </c>
      <c r="F42" s="11">
        <f>SUM(F20:F30)</f>
        <v>5423887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0180</vt:lpstr>
      <vt:lpstr>2010</vt:lpstr>
      <vt:lpstr>3104</vt:lpstr>
      <vt:lpstr>3242</vt:lpstr>
      <vt:lpstr>6020</vt:lpstr>
      <vt:lpstr>6030</vt:lpstr>
      <vt:lpstr>6082</vt:lpstr>
      <vt:lpstr>7130</vt:lpstr>
      <vt:lpstr>7461</vt:lpstr>
      <vt:lpstr>8110</vt:lpstr>
      <vt:lpstr>8220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2023-10-24T06:18:39Z</dcterms:modified>
</cp:coreProperties>
</file>